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B" sheetId="3" r:id="rId1"/>
  </sheets>
  <definedNames>
    <definedName name="_xlnm._FilterDatabase" localSheetId="0" hidden="1">DB!$A$9:$BJ$58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3" l="1"/>
  <c r="P18" i="3"/>
  <c r="P25" i="3"/>
  <c r="P26" i="3"/>
  <c r="P33" i="3"/>
  <c r="P34" i="3"/>
  <c r="P41" i="3"/>
  <c r="P42" i="3"/>
  <c r="P49" i="3"/>
  <c r="P50" i="3"/>
  <c r="P57" i="3"/>
  <c r="P58" i="3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N18" i="3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N26" i="3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N34" i="3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N42" i="3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N50" i="3"/>
  <c r="N51" i="3"/>
  <c r="P51" i="3" s="1"/>
  <c r="N52" i="3"/>
  <c r="P52" i="3" s="1"/>
  <c r="N53" i="3"/>
  <c r="P53" i="3" s="1"/>
  <c r="N54" i="3"/>
  <c r="P54" i="3" s="1"/>
  <c r="N55" i="3"/>
  <c r="P55" i="3" s="1"/>
  <c r="N56" i="3"/>
  <c r="P56" i="3" s="1"/>
  <c r="N57" i="3"/>
  <c r="N58" i="3"/>
  <c r="N59" i="3"/>
  <c r="P59" i="3" s="1"/>
  <c r="N60" i="3"/>
  <c r="N10" i="3"/>
  <c r="P10" i="3" s="1"/>
  <c r="P8" i="3" s="1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10" i="3"/>
  <c r="Q57" i="3" l="1"/>
  <c r="Q53" i="3"/>
  <c r="Q49" i="3"/>
  <c r="Q45" i="3"/>
  <c r="Q41" i="3"/>
  <c r="Q37" i="3"/>
  <c r="Q33" i="3"/>
  <c r="Q29" i="3"/>
  <c r="Q25" i="3"/>
  <c r="Q21" i="3"/>
  <c r="Q17" i="3"/>
  <c r="Q13" i="3"/>
  <c r="Q10" i="3"/>
  <c r="Q56" i="3"/>
  <c r="Q52" i="3"/>
  <c r="Q48" i="3"/>
  <c r="Q44" i="3"/>
  <c r="Q40" i="3"/>
  <c r="Q36" i="3"/>
  <c r="Q32" i="3"/>
  <c r="Q28" i="3"/>
  <c r="Q24" i="3"/>
  <c r="Q20" i="3"/>
  <c r="Q16" i="3"/>
  <c r="Q12" i="3"/>
  <c r="Q59" i="3"/>
  <c r="Q55" i="3"/>
  <c r="Q51" i="3"/>
  <c r="Q47" i="3"/>
  <c r="Q43" i="3"/>
  <c r="Q39" i="3"/>
  <c r="Q35" i="3"/>
  <c r="Q31" i="3"/>
  <c r="Q27" i="3"/>
  <c r="Q23" i="3"/>
  <c r="Q19" i="3"/>
  <c r="Q15" i="3"/>
  <c r="Q11" i="3"/>
  <c r="Q58" i="3"/>
  <c r="Q54" i="3"/>
  <c r="Q50" i="3"/>
  <c r="Q46" i="3"/>
  <c r="Q42" i="3"/>
  <c r="Q38" i="3"/>
  <c r="Q34" i="3"/>
  <c r="Q30" i="3"/>
  <c r="Q26" i="3"/>
  <c r="Q22" i="3"/>
  <c r="Q18" i="3"/>
  <c r="Q14" i="3"/>
  <c r="R8" i="3"/>
  <c r="P7" i="3" s="1"/>
  <c r="Q8" i="3" l="1"/>
</calcChain>
</file>

<file path=xl/sharedStrings.xml><?xml version="1.0" encoding="utf-8"?>
<sst xmlns="http://schemas.openxmlformats.org/spreadsheetml/2006/main" count="663" uniqueCount="330">
  <si>
    <t>Product SubBrand</t>
  </si>
  <si>
    <t>Function</t>
  </si>
  <si>
    <t>Style Type</t>
  </si>
  <si>
    <t>Gender</t>
  </si>
  <si>
    <t>Product Line</t>
  </si>
  <si>
    <t>Product SubLine</t>
  </si>
  <si>
    <t>Product Category</t>
  </si>
  <si>
    <t>SKU</t>
  </si>
  <si>
    <t>Product Code</t>
  </si>
  <si>
    <t>ColorId</t>
  </si>
  <si>
    <t>Product</t>
  </si>
  <si>
    <t>Product Color</t>
  </si>
  <si>
    <t>Size Code</t>
  </si>
  <si>
    <t>LOTTO</t>
  </si>
  <si>
    <t>ACTIVE</t>
  </si>
  <si>
    <t>Footwear</t>
  </si>
  <si>
    <t>CHILD</t>
  </si>
  <si>
    <t>EASY RUN</t>
  </si>
  <si>
    <t>SPEEDEVO 550</t>
  </si>
  <si>
    <t>SNEAKER</t>
  </si>
  <si>
    <t>2168892B0</t>
  </si>
  <si>
    <t>216889</t>
  </si>
  <si>
    <t>2B0</t>
  </si>
  <si>
    <t>SPEEDEVO 550 CL SL</t>
  </si>
  <si>
    <t>ALL BLACK/NEON MAGENTA</t>
  </si>
  <si>
    <t>27</t>
  </si>
  <si>
    <t>29</t>
  </si>
  <si>
    <t>30</t>
  </si>
  <si>
    <t>31</t>
  </si>
  <si>
    <t>34</t>
  </si>
  <si>
    <t>28</t>
  </si>
  <si>
    <t>32</t>
  </si>
  <si>
    <t>33</t>
  </si>
  <si>
    <t>35</t>
  </si>
  <si>
    <t>2168898H7</t>
  </si>
  <si>
    <t>8H7</t>
  </si>
  <si>
    <t>DRESS BLUE/SILVER METAL 2/ACACIA GREEN</t>
  </si>
  <si>
    <t>1H8</t>
  </si>
  <si>
    <t>ALL BLACK/GRAVITY TITAN</t>
  </si>
  <si>
    <t>INFANT</t>
  </si>
  <si>
    <t>21</t>
  </si>
  <si>
    <t>22</t>
  </si>
  <si>
    <t>23</t>
  </si>
  <si>
    <t>20</t>
  </si>
  <si>
    <t>24</t>
  </si>
  <si>
    <t>25</t>
  </si>
  <si>
    <t>26</t>
  </si>
  <si>
    <t>SPEEDEVO 500 II</t>
  </si>
  <si>
    <t>39</t>
  </si>
  <si>
    <t>0LE</t>
  </si>
  <si>
    <t>DRESS BLUE/PACIFIC BLUE</t>
  </si>
  <si>
    <t>37</t>
  </si>
  <si>
    <t>36</t>
  </si>
  <si>
    <t>MAN</t>
  </si>
  <si>
    <t>SPEEDEVO 500</t>
  </si>
  <si>
    <t>9</t>
  </si>
  <si>
    <t>216021</t>
  </si>
  <si>
    <t>SPEEDEVO 501</t>
  </si>
  <si>
    <t>2160217P0</t>
  </si>
  <si>
    <t>7P0</t>
  </si>
  <si>
    <t>ALL BLACK/GREEN 7714C</t>
  </si>
  <si>
    <t>7,5</t>
  </si>
  <si>
    <t>8</t>
  </si>
  <si>
    <t>9,5</t>
  </si>
  <si>
    <t>10</t>
  </si>
  <si>
    <t>10,5</t>
  </si>
  <si>
    <t>11</t>
  </si>
  <si>
    <t>11,5</t>
  </si>
  <si>
    <t>12</t>
  </si>
  <si>
    <t>12,5</t>
  </si>
  <si>
    <t>1MJ</t>
  </si>
  <si>
    <t>ACACIA GREEN/ALL BLACK</t>
  </si>
  <si>
    <t>SPEEDEVO 600</t>
  </si>
  <si>
    <t>2164841CL</t>
  </si>
  <si>
    <t>216484</t>
  </si>
  <si>
    <t>1CL</t>
  </si>
  <si>
    <t>ALL BLACK</t>
  </si>
  <si>
    <t>7</t>
  </si>
  <si>
    <t>13</t>
  </si>
  <si>
    <t>6,5</t>
  </si>
  <si>
    <t>1JS</t>
  </si>
  <si>
    <t>ALL BLACK/GRAVITY TITAN/ACACIA GREEN</t>
  </si>
  <si>
    <t>8,5</t>
  </si>
  <si>
    <t>1LV</t>
  </si>
  <si>
    <t>DARK BLUE/ALL BLACK</t>
  </si>
  <si>
    <t>23J</t>
  </si>
  <si>
    <t>1H9</t>
  </si>
  <si>
    <t>GRAVITY TITAN/ALL BLACK</t>
  </si>
  <si>
    <t>LIGHTRUN</t>
  </si>
  <si>
    <t>40</t>
  </si>
  <si>
    <t>42</t>
  </si>
  <si>
    <t>43</t>
  </si>
  <si>
    <t>44</t>
  </si>
  <si>
    <t>45</t>
  </si>
  <si>
    <t>41</t>
  </si>
  <si>
    <t>46</t>
  </si>
  <si>
    <t>73L</t>
  </si>
  <si>
    <t>DRESS BLUE/GRAVITY TITAN/ACACIA GREEN</t>
  </si>
  <si>
    <t>SPEEDEVO 600 II</t>
  </si>
  <si>
    <t>2173281MJ</t>
  </si>
  <si>
    <t>217328</t>
  </si>
  <si>
    <t>2173288A5</t>
  </si>
  <si>
    <t>8A5</t>
  </si>
  <si>
    <t>DRESS BLUE/ORANGE FLUO 2</t>
  </si>
  <si>
    <t>SPEEDEVO</t>
  </si>
  <si>
    <t>2164821JS</t>
  </si>
  <si>
    <t>216482</t>
  </si>
  <si>
    <t>6XG</t>
  </si>
  <si>
    <t>ALL BLACK/GRAVITY TITAN/FLAME RED</t>
  </si>
  <si>
    <t>010</t>
  </si>
  <si>
    <t>WHITE</t>
  </si>
  <si>
    <t>WOMAN</t>
  </si>
  <si>
    <t>5,5</t>
  </si>
  <si>
    <t>6</t>
  </si>
  <si>
    <t>2164951H8</t>
  </si>
  <si>
    <t>216495</t>
  </si>
  <si>
    <t>SPEEDEVO 600 W</t>
  </si>
  <si>
    <t>21649523J</t>
  </si>
  <si>
    <t>38</t>
  </si>
  <si>
    <t>8XY</t>
  </si>
  <si>
    <t>ALL BLACK/GLAMOUR PINK/COOL GRAY 11C</t>
  </si>
  <si>
    <t>FUNCTIONAL</t>
  </si>
  <si>
    <t>SPACELITE</t>
  </si>
  <si>
    <t>SPACELITE AMF CL S</t>
  </si>
  <si>
    <t>VENUS III</t>
  </si>
  <si>
    <t>AIR MEMORY FOAM</t>
  </si>
  <si>
    <t>AMF INSPIRED</t>
  </si>
  <si>
    <t>6Y3</t>
  </si>
  <si>
    <t>OCEAN BLUE/DARK BLUE</t>
  </si>
  <si>
    <t>CITYRIDE SMART</t>
  </si>
  <si>
    <t>FUGA 1</t>
  </si>
  <si>
    <t>5VG</t>
  </si>
  <si>
    <t>COOL GRAY 7C/LIGHT ASPHALT</t>
  </si>
  <si>
    <t>6HU</t>
  </si>
  <si>
    <t>ALL WHITE/ALL BLACK/ACACIA GREEN</t>
  </si>
  <si>
    <t>RIO II</t>
  </si>
  <si>
    <t>ULTRA MID</t>
  </si>
  <si>
    <t>2149221H8</t>
  </si>
  <si>
    <t>214922</t>
  </si>
  <si>
    <t>ULTRA AMF MID HD CL SL</t>
  </si>
  <si>
    <t>BREEZE</t>
  </si>
  <si>
    <t>BREEZE BLOCK</t>
  </si>
  <si>
    <t>5VZ</t>
  </si>
  <si>
    <t>ANGORA WHITE/GOLDEN ALMOND/DRINK PINK</t>
  </si>
  <si>
    <t>BREEZELIGHT</t>
  </si>
  <si>
    <t>EVOBREEZE</t>
  </si>
  <si>
    <t>2168928ER</t>
  </si>
  <si>
    <t>216892</t>
  </si>
  <si>
    <t>8ER</t>
  </si>
  <si>
    <t>EVOBREEZE WRINKLES CL SL</t>
  </si>
  <si>
    <t>COOL GRAY 7C/QUARTZ PINK</t>
  </si>
  <si>
    <t>MEGABREEZE</t>
  </si>
  <si>
    <t>2148676XG</t>
  </si>
  <si>
    <t>214867</t>
  </si>
  <si>
    <t>MEGABREEZE CL SL</t>
  </si>
  <si>
    <t>SPACEBREEZE II</t>
  </si>
  <si>
    <t>SPACEBREEZE III</t>
  </si>
  <si>
    <t>216893</t>
  </si>
  <si>
    <t>SPACEBREEZE III CL SL</t>
  </si>
  <si>
    <t>2168938EV</t>
  </si>
  <si>
    <t>8EV</t>
  </si>
  <si>
    <t>DARK NAVY/GRAVITY TITAN/FLAME RED</t>
  </si>
  <si>
    <t>6XS</t>
  </si>
  <si>
    <t>WHEY SAND/COOL GRAY 9C/COOL GRAY 7C</t>
  </si>
  <si>
    <t>HYPER-COOL</t>
  </si>
  <si>
    <t>EVOLITE</t>
  </si>
  <si>
    <t>217502</t>
  </si>
  <si>
    <t>EVOLITE AMF II CL S</t>
  </si>
  <si>
    <t>21750273L</t>
  </si>
  <si>
    <t>EVOLITE III</t>
  </si>
  <si>
    <t>2181839DP</t>
  </si>
  <si>
    <t>218183</t>
  </si>
  <si>
    <t>9DP</t>
  </si>
  <si>
    <t>EVOLITE AMF III MLG CL S</t>
  </si>
  <si>
    <t>ALL BLACK/COOL GRAY 11C/FLAME RED</t>
  </si>
  <si>
    <t>ROCKET III</t>
  </si>
  <si>
    <t>2181761CL</t>
  </si>
  <si>
    <t>218176</t>
  </si>
  <si>
    <t>ROCKET AMF III MID STUD CL S</t>
  </si>
  <si>
    <t>2175001JS</t>
  </si>
  <si>
    <t>217500</t>
  </si>
  <si>
    <t>SUPERLIGHT</t>
  </si>
  <si>
    <t>MEGALIGHT V</t>
  </si>
  <si>
    <t>2159550LE</t>
  </si>
  <si>
    <t>215955</t>
  </si>
  <si>
    <t>SPACEBREEZE II INF SL</t>
  </si>
  <si>
    <t>CITYRIDE EVO</t>
  </si>
  <si>
    <t>210720</t>
  </si>
  <si>
    <t>CITYRIDE EVO AMF</t>
  </si>
  <si>
    <t>2107201M9</t>
  </si>
  <si>
    <t>1M9</t>
  </si>
  <si>
    <t>POPE RED/CORDOVAN RED</t>
  </si>
  <si>
    <t>213571</t>
  </si>
  <si>
    <t>CITYRIDE AMF SMART MSH</t>
  </si>
  <si>
    <t>2135712YU</t>
  </si>
  <si>
    <t>2YU</t>
  </si>
  <si>
    <t>COOL GRAY 7C/COOL GRAY 9C</t>
  </si>
  <si>
    <t>ESCAPE</t>
  </si>
  <si>
    <t>212134</t>
  </si>
  <si>
    <t>ESCAPE AMF</t>
  </si>
  <si>
    <t>2121345ES</t>
  </si>
  <si>
    <t>5ES</t>
  </si>
  <si>
    <t>FONDANT BROWN/LIGHT TAUPE</t>
  </si>
  <si>
    <t>ESCAPE AMF 1 II</t>
  </si>
  <si>
    <t>2165191CL</t>
  </si>
  <si>
    <t>216519</t>
  </si>
  <si>
    <t>ESCAPE AMF 2</t>
  </si>
  <si>
    <t>214768</t>
  </si>
  <si>
    <t>FUGA AMF 1</t>
  </si>
  <si>
    <t>21476877Q</t>
  </si>
  <si>
    <t>77Q</t>
  </si>
  <si>
    <t>ALL BLACK/GRAVITY TITAN/LIGHT GRAY</t>
  </si>
  <si>
    <t>GIGABREEZE</t>
  </si>
  <si>
    <t>214744</t>
  </si>
  <si>
    <t>4U8</t>
  </si>
  <si>
    <t>ALL BLACK/PLOMB GRAY</t>
  </si>
  <si>
    <t>2147446XS</t>
  </si>
  <si>
    <t>VERSO 1</t>
  </si>
  <si>
    <t>217404</t>
  </si>
  <si>
    <t>VERSO AMF 1</t>
  </si>
  <si>
    <t>2174048VN</t>
  </si>
  <si>
    <t>8VN</t>
  </si>
  <si>
    <t>WARM GRAY 7U/WARM GRAY 11U</t>
  </si>
  <si>
    <t>VERSO 1 II</t>
  </si>
  <si>
    <t>218087</t>
  </si>
  <si>
    <t>VERSO AMF 1 II</t>
  </si>
  <si>
    <t>2180876Y3</t>
  </si>
  <si>
    <t>2180879EW</t>
  </si>
  <si>
    <t>9EW</t>
  </si>
  <si>
    <t>COOL GRAY 11C/GRAVITY TITAN</t>
  </si>
  <si>
    <t>VERSO 2</t>
  </si>
  <si>
    <t>217405</t>
  </si>
  <si>
    <t>VERSO AMF 2</t>
  </si>
  <si>
    <t>2174055G2</t>
  </si>
  <si>
    <t>5G2</t>
  </si>
  <si>
    <t>DARK BLUE/BLUE MIRAGE</t>
  </si>
  <si>
    <t>2135235VG</t>
  </si>
  <si>
    <t>213523</t>
  </si>
  <si>
    <t>MEGALIGHT V NY</t>
  </si>
  <si>
    <t>7NA</t>
  </si>
  <si>
    <t>BARK PINK</t>
  </si>
  <si>
    <t>2140726HU</t>
  </si>
  <si>
    <t>214072</t>
  </si>
  <si>
    <t>SMART IV AMF BLOCK W</t>
  </si>
  <si>
    <t>APP</t>
  </si>
  <si>
    <t>212140</t>
  </si>
  <si>
    <t>APP W1</t>
  </si>
  <si>
    <t>2121401CL</t>
  </si>
  <si>
    <t>2126531CL</t>
  </si>
  <si>
    <t>212653</t>
  </si>
  <si>
    <t>APP W1 GLIT</t>
  </si>
  <si>
    <t>2126541H9</t>
  </si>
  <si>
    <t>212654</t>
  </si>
  <si>
    <t>APP W1 DUAL GLIT</t>
  </si>
  <si>
    <t>213537</t>
  </si>
  <si>
    <t>BREEZE LOGO W</t>
  </si>
  <si>
    <t>2135375VZ</t>
  </si>
  <si>
    <t>EVOBREEZE 3 II</t>
  </si>
  <si>
    <t>2170611CL</t>
  </si>
  <si>
    <t>217061</t>
  </si>
  <si>
    <t>EVOBREEZE 3 II W</t>
  </si>
  <si>
    <t>2170615LD</t>
  </si>
  <si>
    <t>5LD</t>
  </si>
  <si>
    <t>LIGHT GRAY</t>
  </si>
  <si>
    <t>2147504U8</t>
  </si>
  <si>
    <t>214750</t>
  </si>
  <si>
    <t>GIGABREEZE W</t>
  </si>
  <si>
    <t>TERABREEZE 4</t>
  </si>
  <si>
    <t>TERABREEZE 4 W</t>
  </si>
  <si>
    <t>2165181CL</t>
  </si>
  <si>
    <t>216518</t>
  </si>
  <si>
    <t>60B</t>
  </si>
  <si>
    <t>RAINY DAY</t>
  </si>
  <si>
    <t>218109</t>
  </si>
  <si>
    <t>VENUS AMF III SNAKE W</t>
  </si>
  <si>
    <t>2181091CL</t>
  </si>
  <si>
    <t>218112</t>
  </si>
  <si>
    <t>VENUS AMF III LIQUID W</t>
  </si>
  <si>
    <t>2181127YB</t>
  </si>
  <si>
    <t>7YB</t>
  </si>
  <si>
    <t>WHITE/PEACH WHIP</t>
  </si>
  <si>
    <t>5VC</t>
  </si>
  <si>
    <t>DESERT SAGE</t>
  </si>
  <si>
    <t>RUNNING RETRO'</t>
  </si>
  <si>
    <t>LIFESTYLE</t>
  </si>
  <si>
    <t>LIBRA</t>
  </si>
  <si>
    <t>217519</t>
  </si>
  <si>
    <t>LIBRA AMF 5 II CL S</t>
  </si>
  <si>
    <t>2175198XY</t>
  </si>
  <si>
    <t>VENUS</t>
  </si>
  <si>
    <t>215700</t>
  </si>
  <si>
    <t>2157007MT</t>
  </si>
  <si>
    <t>7MT</t>
  </si>
  <si>
    <t>ALL WHITE/ALL BLACK/LIGHT ASPHALT</t>
  </si>
  <si>
    <t>RUNNER PLUS '95 II</t>
  </si>
  <si>
    <t>2146711LV</t>
  </si>
  <si>
    <t>214671</t>
  </si>
  <si>
    <t>RUNNER PLUS '95 II SUE</t>
  </si>
  <si>
    <t>RUNNER PLUS II</t>
  </si>
  <si>
    <t>213547</t>
  </si>
  <si>
    <t>RUNNER PLUS II CVS</t>
  </si>
  <si>
    <t>214066</t>
  </si>
  <si>
    <t>RUNNER PLUS '95</t>
  </si>
  <si>
    <t>2140666HU</t>
  </si>
  <si>
    <t>21354760B</t>
  </si>
  <si>
    <t>LUNA 2</t>
  </si>
  <si>
    <t>217409</t>
  </si>
  <si>
    <t>LUNA AMF 2 W</t>
  </si>
  <si>
    <t>2174095VC</t>
  </si>
  <si>
    <t>LUNA III</t>
  </si>
  <si>
    <t>219252</t>
  </si>
  <si>
    <t>LUNA AMF III MSH W</t>
  </si>
  <si>
    <t>2192527NA</t>
  </si>
  <si>
    <t>2192561CL</t>
  </si>
  <si>
    <t>219256</t>
  </si>
  <si>
    <t>VENUS 1 AMF LEO W</t>
  </si>
  <si>
    <t>219256010</t>
  </si>
  <si>
    <t>214685</t>
  </si>
  <si>
    <t>RUNNER PLUS '95 II W</t>
  </si>
  <si>
    <t>2146856X0</t>
  </si>
  <si>
    <t>6X0</t>
  </si>
  <si>
    <t>ALL BLACK/SILVER METAL 2/RED FLUO</t>
  </si>
  <si>
    <t>TOTALE QTY</t>
  </si>
  <si>
    <t>IMMAGINE</t>
  </si>
  <si>
    <t xml:space="preserve">  </t>
  </si>
  <si>
    <t xml:space="preserve"> </t>
  </si>
  <si>
    <t>RRP</t>
  </si>
  <si>
    <t>WHL</t>
  </si>
  <si>
    <t>RTL VALUE</t>
  </si>
  <si>
    <t>WHL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</si>
</sst>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3" fillId="2" borderId="0" xfId="0" applyFont="1" applyFill="1"/>
    <xf numFmtId="165" fontId="3" fillId="2" borderId="0" xfId="1" applyNumberFormat="1" applyFont="1" applyFill="1"/>
    <xf numFmtId="0" fontId="3" fillId="3" borderId="0" xfId="0" applyFont="1" applyFill="1"/>
    <xf numFmtId="0" fontId="2" fillId="3" borderId="0" xfId="0" applyFont="1" applyFill="1"/>
    <xf numFmtId="166" fontId="0" fillId="0" borderId="0" xfId="1" applyNumberFormat="1" applyFont="1"/>
    <xf numFmtId="166" fontId="2" fillId="0" borderId="0" xfId="0" applyNumberFormat="1" applyFont="1"/>
    <xf numFmtId="166" fontId="3" fillId="2" borderId="0" xfId="1" applyNumberFormat="1" applyFont="1" applyFill="1"/>
    <xf numFmtId="9" fontId="0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9</xdr:row>
      <xdr:rowOff>25400</xdr:rowOff>
    </xdr:from>
    <xdr:to>
      <xdr:col>2</xdr:col>
      <xdr:colOff>799306</xdr:colOff>
      <xdr:row>9</xdr:row>
      <xdr:rowOff>603250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C5CDC040-5B7E-68B0-7492-9FAE661CD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7494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</xdr:row>
      <xdr:rowOff>25400</xdr:rowOff>
    </xdr:from>
    <xdr:to>
      <xdr:col>2</xdr:col>
      <xdr:colOff>799306</xdr:colOff>
      <xdr:row>10</xdr:row>
      <xdr:rowOff>603250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8C6FF76F-E67B-635C-2017-006BB05B2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3780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</xdr:row>
      <xdr:rowOff>25400</xdr:rowOff>
    </xdr:from>
    <xdr:to>
      <xdr:col>2</xdr:col>
      <xdr:colOff>799306</xdr:colOff>
      <xdr:row>11</xdr:row>
      <xdr:rowOff>603250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83160E5D-0C44-6B9D-83D6-EE5A7EE0F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30067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</xdr:row>
      <xdr:rowOff>25400</xdr:rowOff>
    </xdr:from>
    <xdr:to>
      <xdr:col>2</xdr:col>
      <xdr:colOff>799306</xdr:colOff>
      <xdr:row>12</xdr:row>
      <xdr:rowOff>603250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8B279436-D6ED-54DA-4DFB-6CDE5F25D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36353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</xdr:row>
      <xdr:rowOff>25400</xdr:rowOff>
    </xdr:from>
    <xdr:to>
      <xdr:col>2</xdr:col>
      <xdr:colOff>799306</xdr:colOff>
      <xdr:row>13</xdr:row>
      <xdr:rowOff>603250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561DABFF-4665-56F1-0714-FDB8BE0DC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42640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</xdr:row>
      <xdr:rowOff>25400</xdr:rowOff>
    </xdr:from>
    <xdr:to>
      <xdr:col>2</xdr:col>
      <xdr:colOff>799306</xdr:colOff>
      <xdr:row>14</xdr:row>
      <xdr:rowOff>603250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D6645289-3995-24DF-24C9-214356DF3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48926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15</xdr:row>
      <xdr:rowOff>25400</xdr:rowOff>
    </xdr:from>
    <xdr:to>
      <xdr:col>2</xdr:col>
      <xdr:colOff>799306</xdr:colOff>
      <xdr:row>15</xdr:row>
      <xdr:rowOff>603250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4B8B4141-9454-CCD0-620C-9AC988780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55213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16</xdr:row>
      <xdr:rowOff>25400</xdr:rowOff>
    </xdr:from>
    <xdr:to>
      <xdr:col>2</xdr:col>
      <xdr:colOff>799306</xdr:colOff>
      <xdr:row>16</xdr:row>
      <xdr:rowOff>603250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7003E17A-11DC-22AF-6901-32ABAAE45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61499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17</xdr:row>
      <xdr:rowOff>25400</xdr:rowOff>
    </xdr:from>
    <xdr:to>
      <xdr:col>2</xdr:col>
      <xdr:colOff>799306</xdr:colOff>
      <xdr:row>17</xdr:row>
      <xdr:rowOff>603250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CE570531-EEE5-E6FC-D39D-C94541A72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67786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18</xdr:row>
      <xdr:rowOff>25400</xdr:rowOff>
    </xdr:from>
    <xdr:to>
      <xdr:col>2</xdr:col>
      <xdr:colOff>799306</xdr:colOff>
      <xdr:row>18</xdr:row>
      <xdr:rowOff>603250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1ADAB11E-C7ED-31C4-7EDA-78A8726C8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74072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19</xdr:row>
      <xdr:rowOff>25400</xdr:rowOff>
    </xdr:from>
    <xdr:to>
      <xdr:col>2</xdr:col>
      <xdr:colOff>799306</xdr:colOff>
      <xdr:row>19</xdr:row>
      <xdr:rowOff>603250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1B868D6E-91DE-2583-B787-918092AF2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80359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20</xdr:row>
      <xdr:rowOff>25400</xdr:rowOff>
    </xdr:from>
    <xdr:to>
      <xdr:col>2</xdr:col>
      <xdr:colOff>799306</xdr:colOff>
      <xdr:row>20</xdr:row>
      <xdr:rowOff>603250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D430FC59-72B9-8540-F662-5EB4EC7D6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86645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21</xdr:row>
      <xdr:rowOff>25400</xdr:rowOff>
    </xdr:from>
    <xdr:to>
      <xdr:col>2</xdr:col>
      <xdr:colOff>799306</xdr:colOff>
      <xdr:row>21</xdr:row>
      <xdr:rowOff>603250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E85DFC7-2444-A73D-1E9F-167D92709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92932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22</xdr:row>
      <xdr:rowOff>25400</xdr:rowOff>
    </xdr:from>
    <xdr:to>
      <xdr:col>2</xdr:col>
      <xdr:colOff>799306</xdr:colOff>
      <xdr:row>22</xdr:row>
      <xdr:rowOff>603250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91DE4D3F-3A2F-4BBE-1201-A7C052941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99218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23</xdr:row>
      <xdr:rowOff>25400</xdr:rowOff>
    </xdr:from>
    <xdr:to>
      <xdr:col>2</xdr:col>
      <xdr:colOff>799306</xdr:colOff>
      <xdr:row>23</xdr:row>
      <xdr:rowOff>603250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BDEA7075-4E57-C7CE-AB1B-02B4DD1A9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05505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24</xdr:row>
      <xdr:rowOff>25400</xdr:rowOff>
    </xdr:from>
    <xdr:to>
      <xdr:col>2</xdr:col>
      <xdr:colOff>799306</xdr:colOff>
      <xdr:row>24</xdr:row>
      <xdr:rowOff>603250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BA575835-4DC4-2439-5C76-845AD2C3C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11791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25</xdr:row>
      <xdr:rowOff>25400</xdr:rowOff>
    </xdr:from>
    <xdr:to>
      <xdr:col>2</xdr:col>
      <xdr:colOff>799306</xdr:colOff>
      <xdr:row>25</xdr:row>
      <xdr:rowOff>603250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5323E783-CF64-16D7-15DA-1B0FCBC81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18078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26</xdr:row>
      <xdr:rowOff>25400</xdr:rowOff>
    </xdr:from>
    <xdr:to>
      <xdr:col>2</xdr:col>
      <xdr:colOff>799306</xdr:colOff>
      <xdr:row>26</xdr:row>
      <xdr:rowOff>603250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8965F82C-C0A7-690B-FBB6-F9B1710F4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24364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27</xdr:row>
      <xdr:rowOff>25400</xdr:rowOff>
    </xdr:from>
    <xdr:to>
      <xdr:col>2</xdr:col>
      <xdr:colOff>799306</xdr:colOff>
      <xdr:row>27</xdr:row>
      <xdr:rowOff>603250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CED07259-1BEE-BCD0-719E-0543C7900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30651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28</xdr:row>
      <xdr:rowOff>25400</xdr:rowOff>
    </xdr:from>
    <xdr:to>
      <xdr:col>2</xdr:col>
      <xdr:colOff>799306</xdr:colOff>
      <xdr:row>28</xdr:row>
      <xdr:rowOff>603250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119B1DC1-5545-13E2-AAAA-76377FDFF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36937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29</xdr:row>
      <xdr:rowOff>25400</xdr:rowOff>
    </xdr:from>
    <xdr:to>
      <xdr:col>2</xdr:col>
      <xdr:colOff>799306</xdr:colOff>
      <xdr:row>29</xdr:row>
      <xdr:rowOff>603250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181DC8D4-1963-F5E9-CF99-065E0ADCB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43224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30</xdr:row>
      <xdr:rowOff>25400</xdr:rowOff>
    </xdr:from>
    <xdr:to>
      <xdr:col>2</xdr:col>
      <xdr:colOff>799306</xdr:colOff>
      <xdr:row>30</xdr:row>
      <xdr:rowOff>603250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81E0236C-9B5B-BED1-1904-281F9DA3A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49510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31</xdr:row>
      <xdr:rowOff>25400</xdr:rowOff>
    </xdr:from>
    <xdr:to>
      <xdr:col>2</xdr:col>
      <xdr:colOff>799306</xdr:colOff>
      <xdr:row>31</xdr:row>
      <xdr:rowOff>603250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A1B8620A-206F-FC6C-3B76-1FF5397E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55797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32</xdr:row>
      <xdr:rowOff>25400</xdr:rowOff>
    </xdr:from>
    <xdr:to>
      <xdr:col>2</xdr:col>
      <xdr:colOff>799306</xdr:colOff>
      <xdr:row>32</xdr:row>
      <xdr:rowOff>603250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AE1F2745-F9D0-8134-EEDF-23A141571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62083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33</xdr:row>
      <xdr:rowOff>25400</xdr:rowOff>
    </xdr:from>
    <xdr:to>
      <xdr:col>2</xdr:col>
      <xdr:colOff>799306</xdr:colOff>
      <xdr:row>33</xdr:row>
      <xdr:rowOff>603250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1F3D5218-6CED-281E-03EE-9BDAC1129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68370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34</xdr:row>
      <xdr:rowOff>25400</xdr:rowOff>
    </xdr:from>
    <xdr:to>
      <xdr:col>2</xdr:col>
      <xdr:colOff>799306</xdr:colOff>
      <xdr:row>34</xdr:row>
      <xdr:rowOff>603250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6A052E43-047A-61E7-B0C0-D19562DA4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74656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35</xdr:row>
      <xdr:rowOff>25400</xdr:rowOff>
    </xdr:from>
    <xdr:to>
      <xdr:col>2</xdr:col>
      <xdr:colOff>799306</xdr:colOff>
      <xdr:row>35</xdr:row>
      <xdr:rowOff>603250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CA5D14DF-D554-AB91-8080-9BA431EC9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80943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36</xdr:row>
      <xdr:rowOff>25400</xdr:rowOff>
    </xdr:from>
    <xdr:to>
      <xdr:col>2</xdr:col>
      <xdr:colOff>799306</xdr:colOff>
      <xdr:row>36</xdr:row>
      <xdr:rowOff>603250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8322F8CF-7BA8-4D52-091D-CFAB14519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87229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37</xdr:row>
      <xdr:rowOff>25400</xdr:rowOff>
    </xdr:from>
    <xdr:to>
      <xdr:col>2</xdr:col>
      <xdr:colOff>799306</xdr:colOff>
      <xdr:row>37</xdr:row>
      <xdr:rowOff>603250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C5096C75-B179-1784-1F40-9D8FEF951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93516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38</xdr:row>
      <xdr:rowOff>25400</xdr:rowOff>
    </xdr:from>
    <xdr:to>
      <xdr:col>2</xdr:col>
      <xdr:colOff>799306</xdr:colOff>
      <xdr:row>38</xdr:row>
      <xdr:rowOff>603250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33886030-89CB-C1CF-0BD9-E9C8E490C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199802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39</xdr:row>
      <xdr:rowOff>25400</xdr:rowOff>
    </xdr:from>
    <xdr:to>
      <xdr:col>2</xdr:col>
      <xdr:colOff>799306</xdr:colOff>
      <xdr:row>39</xdr:row>
      <xdr:rowOff>603250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2E72200C-D922-2046-CFBF-A25278059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06089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40</xdr:row>
      <xdr:rowOff>25400</xdr:rowOff>
    </xdr:from>
    <xdr:to>
      <xdr:col>2</xdr:col>
      <xdr:colOff>799306</xdr:colOff>
      <xdr:row>40</xdr:row>
      <xdr:rowOff>603250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8C241AAC-CE3A-656D-1CA5-31E2460EB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12375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41</xdr:row>
      <xdr:rowOff>25400</xdr:rowOff>
    </xdr:from>
    <xdr:to>
      <xdr:col>2</xdr:col>
      <xdr:colOff>799306</xdr:colOff>
      <xdr:row>41</xdr:row>
      <xdr:rowOff>603250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F596E8C6-4E42-F2D8-74E8-EC4C765E9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18662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42</xdr:row>
      <xdr:rowOff>25400</xdr:rowOff>
    </xdr:from>
    <xdr:to>
      <xdr:col>2</xdr:col>
      <xdr:colOff>799306</xdr:colOff>
      <xdr:row>42</xdr:row>
      <xdr:rowOff>603250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44F23F9F-BA5C-5E2E-2C46-95A8EE80A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24948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43</xdr:row>
      <xdr:rowOff>25400</xdr:rowOff>
    </xdr:from>
    <xdr:to>
      <xdr:col>2</xdr:col>
      <xdr:colOff>799306</xdr:colOff>
      <xdr:row>43</xdr:row>
      <xdr:rowOff>603250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5DD32D6E-3D8B-AA7F-BD2C-9620D7E1D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31235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44</xdr:row>
      <xdr:rowOff>25400</xdr:rowOff>
    </xdr:from>
    <xdr:to>
      <xdr:col>2</xdr:col>
      <xdr:colOff>799306</xdr:colOff>
      <xdr:row>44</xdr:row>
      <xdr:rowOff>603250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B076FA63-4021-6553-4A78-BE790DB1D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37521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45</xdr:row>
      <xdr:rowOff>25400</xdr:rowOff>
    </xdr:from>
    <xdr:to>
      <xdr:col>2</xdr:col>
      <xdr:colOff>799306</xdr:colOff>
      <xdr:row>45</xdr:row>
      <xdr:rowOff>603250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3F573BE9-F25D-A736-9650-2D2F167D6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43808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46</xdr:row>
      <xdr:rowOff>25400</xdr:rowOff>
    </xdr:from>
    <xdr:to>
      <xdr:col>2</xdr:col>
      <xdr:colOff>799306</xdr:colOff>
      <xdr:row>46</xdr:row>
      <xdr:rowOff>603250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8506B9D6-5730-104B-FB86-4744CBC08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50094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47</xdr:row>
      <xdr:rowOff>25400</xdr:rowOff>
    </xdr:from>
    <xdr:to>
      <xdr:col>2</xdr:col>
      <xdr:colOff>799306</xdr:colOff>
      <xdr:row>47</xdr:row>
      <xdr:rowOff>603250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EDAAA173-9923-5205-4620-5EF7152A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56381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48</xdr:row>
      <xdr:rowOff>25400</xdr:rowOff>
    </xdr:from>
    <xdr:to>
      <xdr:col>2</xdr:col>
      <xdr:colOff>799306</xdr:colOff>
      <xdr:row>48</xdr:row>
      <xdr:rowOff>603250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4ADA6226-6D4E-9DCE-620C-852377C82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62667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49</xdr:row>
      <xdr:rowOff>25400</xdr:rowOff>
    </xdr:from>
    <xdr:to>
      <xdr:col>2</xdr:col>
      <xdr:colOff>799306</xdr:colOff>
      <xdr:row>49</xdr:row>
      <xdr:rowOff>603250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49155AD6-02EA-7DEB-937C-610199DE9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68954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50</xdr:row>
      <xdr:rowOff>25400</xdr:rowOff>
    </xdr:from>
    <xdr:to>
      <xdr:col>2</xdr:col>
      <xdr:colOff>799306</xdr:colOff>
      <xdr:row>50</xdr:row>
      <xdr:rowOff>603250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2D97F700-5B3E-7FCF-82E2-B2A0AE040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75240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51</xdr:row>
      <xdr:rowOff>25400</xdr:rowOff>
    </xdr:from>
    <xdr:to>
      <xdr:col>2</xdr:col>
      <xdr:colOff>799306</xdr:colOff>
      <xdr:row>51</xdr:row>
      <xdr:rowOff>603250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7D947779-381F-2747-55A8-5E0A9FC7E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81527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52</xdr:row>
      <xdr:rowOff>25400</xdr:rowOff>
    </xdr:from>
    <xdr:to>
      <xdr:col>2</xdr:col>
      <xdr:colOff>799306</xdr:colOff>
      <xdr:row>52</xdr:row>
      <xdr:rowOff>603250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732A504B-C544-0887-216D-FF473F6C5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87813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53</xdr:row>
      <xdr:rowOff>25400</xdr:rowOff>
    </xdr:from>
    <xdr:to>
      <xdr:col>2</xdr:col>
      <xdr:colOff>799306</xdr:colOff>
      <xdr:row>53</xdr:row>
      <xdr:rowOff>603250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057640E0-5388-ED0A-7AB8-982EF487D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294100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54</xdr:row>
      <xdr:rowOff>25400</xdr:rowOff>
    </xdr:from>
    <xdr:to>
      <xdr:col>2</xdr:col>
      <xdr:colOff>799306</xdr:colOff>
      <xdr:row>54</xdr:row>
      <xdr:rowOff>603250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F6D92845-6D10-58A9-9ED1-6DE563A97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300386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55</xdr:row>
      <xdr:rowOff>25400</xdr:rowOff>
    </xdr:from>
    <xdr:to>
      <xdr:col>2</xdr:col>
      <xdr:colOff>799306</xdr:colOff>
      <xdr:row>55</xdr:row>
      <xdr:rowOff>603250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3E723330-9255-46F2-41E8-501005A5F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306673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56</xdr:row>
      <xdr:rowOff>25400</xdr:rowOff>
    </xdr:from>
    <xdr:to>
      <xdr:col>2</xdr:col>
      <xdr:colOff>799306</xdr:colOff>
      <xdr:row>56</xdr:row>
      <xdr:rowOff>603250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D02DD046-CAC4-BA8C-7EE1-82B505EC9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3129597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57</xdr:row>
      <xdr:rowOff>25400</xdr:rowOff>
    </xdr:from>
    <xdr:to>
      <xdr:col>2</xdr:col>
      <xdr:colOff>799306</xdr:colOff>
      <xdr:row>57</xdr:row>
      <xdr:rowOff>603250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A9BAFC05-40A6-2D09-3EEA-B0F4977E7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31924625"/>
          <a:ext cx="773906" cy="57785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58</xdr:row>
      <xdr:rowOff>25400</xdr:rowOff>
    </xdr:from>
    <xdr:to>
      <xdr:col>2</xdr:col>
      <xdr:colOff>799306</xdr:colOff>
      <xdr:row>58</xdr:row>
      <xdr:rowOff>603250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03854846-8DE0-848C-34D0-BEB711ADF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32553275"/>
          <a:ext cx="773906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5:BI60"/>
  <sheetViews>
    <sheetView tabSelected="1" zoomScale="70" zoomScaleNormal="70" workbookViewId="0">
      <pane ySplit="9" topLeftCell="A10" activePane="bottomLeft" state="frozen"/>
      <selection activeCell="P1" sqref="P1"/>
      <selection pane="bottomLeft" activeCell="P7" sqref="P7"/>
    </sheetView>
  </sheetViews>
  <sheetFormatPr defaultRowHeight="15" outlineLevelCol="1" x14ac:dyDescent="0.25"/>
  <cols>
    <col min="1" max="1" width="15.28515625" bestFit="1" customWidth="1"/>
    <col min="2" max="2" width="9.7109375" bestFit="1" customWidth="1"/>
    <col min="3" max="3" width="18.7109375" customWidth="1"/>
    <col min="4" max="4" width="19.28515625" bestFit="1" customWidth="1"/>
    <col min="5" max="6" width="12.42578125" bestFit="1" customWidth="1"/>
    <col min="7" max="7" width="10" bestFit="1" customWidth="1"/>
    <col min="8" max="8" width="18.5703125" bestFit="1" customWidth="1"/>
    <col min="9" max="9" width="17.7109375" bestFit="1" customWidth="1"/>
    <col min="10" max="10" width="18.5703125" bestFit="1" customWidth="1"/>
    <col min="11" max="11" width="11.28515625" bestFit="1" customWidth="1"/>
    <col min="12" max="12" width="27.7109375" bestFit="1" customWidth="1"/>
    <col min="13" max="13" width="45.7109375" bestFit="1" customWidth="1"/>
    <col min="14" max="14" width="45.7109375" customWidth="1"/>
    <col min="15" max="15" width="15.5703125" style="7" bestFit="1" customWidth="1"/>
    <col min="16" max="16" width="15.5703125" style="7" customWidth="1"/>
    <col min="17" max="17" width="29" style="7" bestFit="1" customWidth="1"/>
    <col min="18" max="18" width="15.28515625" style="1" customWidth="1"/>
    <col min="19" max="61" width="7.5703125" style="2" customWidth="1" outlineLevel="1"/>
  </cols>
  <sheetData>
    <row r="5" spans="1:61" x14ac:dyDescent="0.25">
      <c r="Q5" s="10"/>
    </row>
    <row r="7" spans="1:61" x14ac:dyDescent="0.25">
      <c r="P7" s="7">
        <f>P8/R8</f>
        <v>27.132026143790849</v>
      </c>
    </row>
    <row r="8" spans="1:61" x14ac:dyDescent="0.25">
      <c r="P8" s="7">
        <f>SUM(P10:P60)</f>
        <v>132838.39999999999</v>
      </c>
      <c r="Q8" s="8">
        <f>SUM(Q10:Q59)</f>
        <v>265676.79999999999</v>
      </c>
      <c r="R8" s="1">
        <f>SUM(R10:R59)</f>
        <v>4896</v>
      </c>
      <c r="BC8" s="2" t="s">
        <v>12</v>
      </c>
    </row>
    <row r="9" spans="1:61" s="3" customFormat="1" ht="15.75" x14ac:dyDescent="0.25">
      <c r="A9" s="3" t="s">
        <v>8</v>
      </c>
      <c r="B9" s="3" t="s">
        <v>9</v>
      </c>
      <c r="C9" s="3" t="s">
        <v>323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3" t="s">
        <v>5</v>
      </c>
      <c r="J9" s="3" t="s">
        <v>6</v>
      </c>
      <c r="K9" s="3" t="s">
        <v>7</v>
      </c>
      <c r="L9" s="3" t="s">
        <v>10</v>
      </c>
      <c r="M9" s="3" t="s">
        <v>11</v>
      </c>
      <c r="N9" s="3" t="s">
        <v>327</v>
      </c>
      <c r="O9" s="9" t="s">
        <v>326</v>
      </c>
      <c r="P9" s="9" t="s">
        <v>329</v>
      </c>
      <c r="Q9" s="9" t="s">
        <v>328</v>
      </c>
      <c r="R9" s="5" t="s">
        <v>322</v>
      </c>
      <c r="S9" s="4" t="s">
        <v>43</v>
      </c>
      <c r="T9" s="4" t="s">
        <v>40</v>
      </c>
      <c r="U9" s="4" t="s">
        <v>41</v>
      </c>
      <c r="V9" s="4" t="s">
        <v>42</v>
      </c>
      <c r="W9" s="4" t="s">
        <v>44</v>
      </c>
      <c r="X9" s="4" t="s">
        <v>45</v>
      </c>
      <c r="Y9" s="4" t="s">
        <v>46</v>
      </c>
      <c r="Z9" s="4" t="s">
        <v>25</v>
      </c>
      <c r="AA9" s="4" t="s">
        <v>30</v>
      </c>
      <c r="AB9" s="4" t="s">
        <v>26</v>
      </c>
      <c r="AC9" s="4" t="s">
        <v>27</v>
      </c>
      <c r="AD9" s="4" t="s">
        <v>28</v>
      </c>
      <c r="AE9" s="4" t="s">
        <v>31</v>
      </c>
      <c r="AF9" s="4" t="s">
        <v>32</v>
      </c>
      <c r="AG9" s="4" t="s">
        <v>29</v>
      </c>
      <c r="AH9" s="4" t="s">
        <v>33</v>
      </c>
      <c r="AI9" s="4" t="s">
        <v>52</v>
      </c>
      <c r="AJ9" s="4" t="s">
        <v>51</v>
      </c>
      <c r="AK9" s="4" t="s">
        <v>118</v>
      </c>
      <c r="AL9" s="4" t="s">
        <v>48</v>
      </c>
      <c r="AM9" s="4" t="s">
        <v>89</v>
      </c>
      <c r="AN9" s="4" t="s">
        <v>94</v>
      </c>
      <c r="AO9" s="4" t="s">
        <v>90</v>
      </c>
      <c r="AP9" s="4" t="s">
        <v>91</v>
      </c>
      <c r="AQ9" s="4" t="s">
        <v>92</v>
      </c>
      <c r="AR9" s="4" t="s">
        <v>93</v>
      </c>
      <c r="AS9" s="4" t="s">
        <v>95</v>
      </c>
      <c r="AT9" s="4" t="s">
        <v>112</v>
      </c>
      <c r="AU9" s="4" t="s">
        <v>113</v>
      </c>
      <c r="AV9" s="4" t="s">
        <v>79</v>
      </c>
      <c r="AW9" s="4" t="s">
        <v>77</v>
      </c>
      <c r="AX9" s="4" t="s">
        <v>61</v>
      </c>
      <c r="AY9" s="4" t="s">
        <v>62</v>
      </c>
      <c r="AZ9" s="4" t="s">
        <v>82</v>
      </c>
      <c r="BA9" s="4" t="s">
        <v>55</v>
      </c>
      <c r="BB9" s="4" t="s">
        <v>63</v>
      </c>
      <c r="BC9" s="4" t="s">
        <v>64</v>
      </c>
      <c r="BD9" s="4" t="s">
        <v>65</v>
      </c>
      <c r="BE9" s="4" t="s">
        <v>66</v>
      </c>
      <c r="BF9" s="4" t="s">
        <v>67</v>
      </c>
      <c r="BG9" s="4" t="s">
        <v>68</v>
      </c>
      <c r="BH9" s="4" t="s">
        <v>69</v>
      </c>
      <c r="BI9" s="4" t="s">
        <v>78</v>
      </c>
    </row>
    <row r="10" spans="1:61" ht="50.1" customHeight="1" x14ac:dyDescent="0.25">
      <c r="A10" t="s">
        <v>21</v>
      </c>
      <c r="B10" t="s">
        <v>22</v>
      </c>
      <c r="D10" t="s">
        <v>13</v>
      </c>
      <c r="E10" t="s">
        <v>14</v>
      </c>
      <c r="F10" t="s">
        <v>15</v>
      </c>
      <c r="G10" t="s">
        <v>16</v>
      </c>
      <c r="H10" t="s">
        <v>17</v>
      </c>
      <c r="I10" t="s">
        <v>18</v>
      </c>
      <c r="J10" t="s">
        <v>19</v>
      </c>
      <c r="K10" t="s">
        <v>20</v>
      </c>
      <c r="L10" t="s">
        <v>23</v>
      </c>
      <c r="M10" t="s">
        <v>24</v>
      </c>
      <c r="N10" s="7">
        <f>O10/2</f>
        <v>19.5</v>
      </c>
      <c r="O10" s="7">
        <v>39</v>
      </c>
      <c r="P10" s="7">
        <f t="shared" ref="P10:P41" si="0">N10*R10</f>
        <v>1150.5</v>
      </c>
      <c r="Q10" s="7">
        <f t="shared" ref="Q10:Q41" si="1">+O10*R10</f>
        <v>2301</v>
      </c>
      <c r="R10" s="6">
        <f>SUBTOTAL(9,S10:BI10)</f>
        <v>59</v>
      </c>
      <c r="Z10" s="2">
        <v>24</v>
      </c>
      <c r="AB10" s="2">
        <v>1</v>
      </c>
      <c r="AC10" s="2">
        <v>7</v>
      </c>
      <c r="AD10" s="2">
        <v>24</v>
      </c>
      <c r="AG10" s="2">
        <v>3</v>
      </c>
    </row>
    <row r="11" spans="1:61" ht="50.1" customHeight="1" x14ac:dyDescent="0.25">
      <c r="A11" t="s">
        <v>21</v>
      </c>
      <c r="B11" t="s">
        <v>35</v>
      </c>
      <c r="D11" t="s">
        <v>13</v>
      </c>
      <c r="E11" t="s">
        <v>14</v>
      </c>
      <c r="F11" t="s">
        <v>15</v>
      </c>
      <c r="G11" t="s">
        <v>16</v>
      </c>
      <c r="H11" t="s">
        <v>17</v>
      </c>
      <c r="I11" t="s">
        <v>18</v>
      </c>
      <c r="J11" t="s">
        <v>19</v>
      </c>
      <c r="K11" t="s">
        <v>34</v>
      </c>
      <c r="L11" t="s">
        <v>23</v>
      </c>
      <c r="M11" t="s">
        <v>36</v>
      </c>
      <c r="N11" s="7">
        <f t="shared" ref="N11:N60" si="2">O11/2</f>
        <v>19.5</v>
      </c>
      <c r="O11" s="7">
        <v>39</v>
      </c>
      <c r="P11" s="7">
        <f t="shared" si="0"/>
        <v>1131</v>
      </c>
      <c r="Q11" s="7">
        <f t="shared" si="1"/>
        <v>2262</v>
      </c>
      <c r="R11" s="6">
        <f t="shared" ref="R11:R59" si="3">SUBTOTAL(9,S11:BI11)</f>
        <v>58</v>
      </c>
      <c r="Z11" s="2">
        <v>15</v>
      </c>
      <c r="AA11" s="2">
        <v>1</v>
      </c>
      <c r="AB11" s="2">
        <v>11</v>
      </c>
      <c r="AC11" s="2">
        <v>3</v>
      </c>
      <c r="AD11" s="2">
        <v>18</v>
      </c>
      <c r="AE11" s="2">
        <v>6</v>
      </c>
      <c r="AF11" s="2">
        <v>4</v>
      </c>
    </row>
    <row r="12" spans="1:61" ht="50.1" customHeight="1" x14ac:dyDescent="0.25">
      <c r="A12" t="s">
        <v>56</v>
      </c>
      <c r="B12" t="s">
        <v>59</v>
      </c>
      <c r="D12" t="s">
        <v>13</v>
      </c>
      <c r="E12" t="s">
        <v>14</v>
      </c>
      <c r="F12" t="s">
        <v>15</v>
      </c>
      <c r="G12" t="s">
        <v>53</v>
      </c>
      <c r="H12" t="s">
        <v>17</v>
      </c>
      <c r="I12" t="s">
        <v>54</v>
      </c>
      <c r="J12" t="s">
        <v>19</v>
      </c>
      <c r="K12" t="s">
        <v>58</v>
      </c>
      <c r="L12" t="s">
        <v>57</v>
      </c>
      <c r="M12" t="s">
        <v>60</v>
      </c>
      <c r="N12" s="7">
        <f t="shared" si="2"/>
        <v>30</v>
      </c>
      <c r="O12" s="7">
        <v>60</v>
      </c>
      <c r="P12" s="7">
        <f t="shared" si="0"/>
        <v>1890</v>
      </c>
      <c r="Q12" s="7">
        <f t="shared" si="1"/>
        <v>3780</v>
      </c>
      <c r="R12" s="6">
        <f t="shared" si="3"/>
        <v>63</v>
      </c>
      <c r="AX12" s="2">
        <v>8</v>
      </c>
      <c r="AY12" s="2">
        <v>9</v>
      </c>
      <c r="BA12" s="2">
        <v>11</v>
      </c>
      <c r="BB12" s="2">
        <v>2</v>
      </c>
      <c r="BC12" s="2">
        <v>12</v>
      </c>
      <c r="BD12" s="2">
        <v>7</v>
      </c>
      <c r="BE12" s="2">
        <v>4</v>
      </c>
      <c r="BF12" s="2">
        <v>8</v>
      </c>
      <c r="BG12" s="2">
        <v>1</v>
      </c>
      <c r="BH12" s="2">
        <v>1</v>
      </c>
    </row>
    <row r="13" spans="1:61" ht="50.1" customHeight="1" x14ac:dyDescent="0.25">
      <c r="A13" t="s">
        <v>74</v>
      </c>
      <c r="B13" t="s">
        <v>75</v>
      </c>
      <c r="D13" t="s">
        <v>13</v>
      </c>
      <c r="E13" t="s">
        <v>14</v>
      </c>
      <c r="F13" t="s">
        <v>15</v>
      </c>
      <c r="G13" t="s">
        <v>53</v>
      </c>
      <c r="H13" t="s">
        <v>17</v>
      </c>
      <c r="I13" t="s">
        <v>72</v>
      </c>
      <c r="J13" t="s">
        <v>19</v>
      </c>
      <c r="K13" t="s">
        <v>73</v>
      </c>
      <c r="L13" t="s">
        <v>72</v>
      </c>
      <c r="M13" t="s">
        <v>76</v>
      </c>
      <c r="N13" s="7">
        <f t="shared" si="2"/>
        <v>22.5</v>
      </c>
      <c r="O13" s="7">
        <v>45</v>
      </c>
      <c r="P13" s="7">
        <f t="shared" si="0"/>
        <v>1800</v>
      </c>
      <c r="Q13" s="7">
        <f t="shared" si="1"/>
        <v>3600</v>
      </c>
      <c r="R13" s="6">
        <f t="shared" si="3"/>
        <v>80</v>
      </c>
      <c r="AW13" s="2">
        <v>2</v>
      </c>
      <c r="BA13" s="2">
        <v>14</v>
      </c>
      <c r="BC13" s="2">
        <v>1</v>
      </c>
      <c r="BD13" s="2">
        <v>11</v>
      </c>
      <c r="BE13" s="2">
        <v>5</v>
      </c>
      <c r="BF13" s="2">
        <v>28</v>
      </c>
      <c r="BG13" s="2">
        <v>7</v>
      </c>
      <c r="BH13" s="2">
        <v>12</v>
      </c>
    </row>
    <row r="14" spans="1:61" ht="50.1" customHeight="1" x14ac:dyDescent="0.25">
      <c r="A14" t="s">
        <v>100</v>
      </c>
      <c r="B14" t="s">
        <v>70</v>
      </c>
      <c r="D14" t="s">
        <v>13</v>
      </c>
      <c r="E14" t="s">
        <v>14</v>
      </c>
      <c r="F14" t="s">
        <v>15</v>
      </c>
      <c r="G14" t="s">
        <v>53</v>
      </c>
      <c r="H14" t="s">
        <v>88</v>
      </c>
      <c r="I14" t="s">
        <v>98</v>
      </c>
      <c r="J14" t="s">
        <v>19</v>
      </c>
      <c r="K14" t="s">
        <v>99</v>
      </c>
      <c r="L14" t="s">
        <v>98</v>
      </c>
      <c r="M14" t="s">
        <v>71</v>
      </c>
      <c r="N14" s="7">
        <f t="shared" si="2"/>
        <v>25</v>
      </c>
      <c r="O14" s="7">
        <v>50</v>
      </c>
      <c r="P14" s="7">
        <f t="shared" si="0"/>
        <v>1150</v>
      </c>
      <c r="Q14" s="7">
        <f t="shared" si="1"/>
        <v>2300</v>
      </c>
      <c r="R14" s="6">
        <f t="shared" si="3"/>
        <v>46</v>
      </c>
      <c r="AX14" s="2">
        <v>5</v>
      </c>
      <c r="AZ14" s="2">
        <v>3</v>
      </c>
      <c r="BA14" s="2">
        <v>22</v>
      </c>
      <c r="BB14" s="2">
        <v>1</v>
      </c>
      <c r="BC14" s="2">
        <v>4</v>
      </c>
      <c r="BD14" s="2">
        <v>2</v>
      </c>
      <c r="BE14" s="2">
        <v>1</v>
      </c>
      <c r="BF14" s="2">
        <v>4</v>
      </c>
      <c r="BH14" s="2">
        <v>3</v>
      </c>
      <c r="BI14" s="2">
        <v>1</v>
      </c>
    </row>
    <row r="15" spans="1:61" ht="50.1" customHeight="1" x14ac:dyDescent="0.25">
      <c r="A15" t="s">
        <v>100</v>
      </c>
      <c r="B15" t="s">
        <v>102</v>
      </c>
      <c r="D15" t="s">
        <v>13</v>
      </c>
      <c r="E15" t="s">
        <v>14</v>
      </c>
      <c r="F15" t="s">
        <v>15</v>
      </c>
      <c r="G15" t="s">
        <v>53</v>
      </c>
      <c r="H15" t="s">
        <v>88</v>
      </c>
      <c r="I15" t="s">
        <v>98</v>
      </c>
      <c r="J15" t="s">
        <v>19</v>
      </c>
      <c r="K15" t="s">
        <v>101</v>
      </c>
      <c r="L15" t="s">
        <v>98</v>
      </c>
      <c r="M15" t="s">
        <v>103</v>
      </c>
      <c r="N15" s="7">
        <f t="shared" si="2"/>
        <v>25</v>
      </c>
      <c r="O15" s="7">
        <v>50</v>
      </c>
      <c r="P15" s="7">
        <f t="shared" si="0"/>
        <v>1875</v>
      </c>
      <c r="Q15" s="7">
        <f t="shared" si="1"/>
        <v>3750</v>
      </c>
      <c r="R15" s="6">
        <f t="shared" si="3"/>
        <v>75</v>
      </c>
      <c r="AW15" s="2">
        <v>1</v>
      </c>
      <c r="AX15" s="2">
        <v>7</v>
      </c>
      <c r="AZ15" s="2">
        <v>7</v>
      </c>
      <c r="BA15" s="2">
        <v>21</v>
      </c>
      <c r="BB15" s="2">
        <v>3</v>
      </c>
      <c r="BC15" s="2">
        <v>9</v>
      </c>
      <c r="BD15" s="2">
        <v>3</v>
      </c>
      <c r="BE15" s="2">
        <v>9</v>
      </c>
      <c r="BF15" s="2">
        <v>7</v>
      </c>
      <c r="BH15" s="2">
        <v>8</v>
      </c>
    </row>
    <row r="16" spans="1:61" ht="50.1" customHeight="1" x14ac:dyDescent="0.25">
      <c r="A16" t="s">
        <v>106</v>
      </c>
      <c r="B16" t="s">
        <v>80</v>
      </c>
      <c r="D16" t="s">
        <v>13</v>
      </c>
      <c r="E16" t="s">
        <v>14</v>
      </c>
      <c r="F16" t="s">
        <v>15</v>
      </c>
      <c r="G16" t="s">
        <v>53</v>
      </c>
      <c r="H16" t="s">
        <v>104</v>
      </c>
      <c r="I16" t="s">
        <v>54</v>
      </c>
      <c r="J16" t="s">
        <v>19</v>
      </c>
      <c r="K16" t="s">
        <v>105</v>
      </c>
      <c r="L16" t="s">
        <v>47</v>
      </c>
      <c r="M16" t="s">
        <v>81</v>
      </c>
      <c r="N16" s="7">
        <f t="shared" si="2"/>
        <v>30</v>
      </c>
      <c r="O16" s="7">
        <v>60</v>
      </c>
      <c r="P16" s="7">
        <f t="shared" si="0"/>
        <v>2790</v>
      </c>
      <c r="Q16" s="7">
        <f t="shared" si="1"/>
        <v>5580</v>
      </c>
      <c r="R16" s="6">
        <f t="shared" si="3"/>
        <v>93</v>
      </c>
      <c r="AV16" s="2">
        <v>1</v>
      </c>
      <c r="AY16" s="2">
        <v>3</v>
      </c>
      <c r="AZ16" s="2">
        <v>4</v>
      </c>
      <c r="BA16" s="2">
        <v>13</v>
      </c>
      <c r="BB16" s="2">
        <v>10</v>
      </c>
      <c r="BC16" s="2">
        <v>9</v>
      </c>
      <c r="BD16" s="2">
        <v>13</v>
      </c>
      <c r="BE16" s="2">
        <v>10</v>
      </c>
      <c r="BF16" s="2">
        <v>15</v>
      </c>
      <c r="BG16" s="2">
        <v>7</v>
      </c>
      <c r="BH16" s="2">
        <v>1</v>
      </c>
      <c r="BI16" s="2">
        <v>7</v>
      </c>
    </row>
    <row r="17" spans="1:61" ht="50.1" customHeight="1" x14ac:dyDescent="0.25">
      <c r="A17" t="s">
        <v>115</v>
      </c>
      <c r="B17" t="s">
        <v>37</v>
      </c>
      <c r="D17" t="s">
        <v>13</v>
      </c>
      <c r="E17" t="s">
        <v>14</v>
      </c>
      <c r="F17" t="s">
        <v>15</v>
      </c>
      <c r="G17" t="s">
        <v>111</v>
      </c>
      <c r="H17" t="s">
        <v>17</v>
      </c>
      <c r="I17" t="s">
        <v>72</v>
      </c>
      <c r="J17" t="s">
        <v>19</v>
      </c>
      <c r="K17" t="s">
        <v>114</v>
      </c>
      <c r="L17" t="s">
        <v>116</v>
      </c>
      <c r="M17" t="s">
        <v>38</v>
      </c>
      <c r="N17" s="7">
        <f t="shared" si="2"/>
        <v>22.5</v>
      </c>
      <c r="O17" s="7">
        <v>45</v>
      </c>
      <c r="P17" s="7">
        <f t="shared" si="0"/>
        <v>877.5</v>
      </c>
      <c r="Q17" s="7">
        <f t="shared" si="1"/>
        <v>1755</v>
      </c>
      <c r="R17" s="6">
        <f t="shared" si="3"/>
        <v>39</v>
      </c>
      <c r="AT17" s="2">
        <v>9</v>
      </c>
      <c r="AV17" s="2">
        <v>5</v>
      </c>
      <c r="AW17" s="2">
        <v>10</v>
      </c>
      <c r="AZ17" s="2">
        <v>2</v>
      </c>
      <c r="BB17" s="2">
        <v>9</v>
      </c>
      <c r="BC17" s="2">
        <v>4</v>
      </c>
    </row>
    <row r="18" spans="1:61" ht="50.1" customHeight="1" x14ac:dyDescent="0.25">
      <c r="A18" t="s">
        <v>115</v>
      </c>
      <c r="B18" t="s">
        <v>85</v>
      </c>
      <c r="D18" t="s">
        <v>13</v>
      </c>
      <c r="E18" t="s">
        <v>14</v>
      </c>
      <c r="F18" t="s">
        <v>15</v>
      </c>
      <c r="G18" t="s">
        <v>111</v>
      </c>
      <c r="H18" t="s">
        <v>17</v>
      </c>
      <c r="I18" t="s">
        <v>72</v>
      </c>
      <c r="J18" t="s">
        <v>19</v>
      </c>
      <c r="K18" t="s">
        <v>117</v>
      </c>
      <c r="L18" t="s">
        <v>116</v>
      </c>
      <c r="M18" t="s">
        <v>324</v>
      </c>
      <c r="N18" s="7">
        <f t="shared" si="2"/>
        <v>22.5</v>
      </c>
      <c r="O18" s="7">
        <v>45</v>
      </c>
      <c r="P18" s="7">
        <f t="shared" si="0"/>
        <v>2925</v>
      </c>
      <c r="Q18" s="7">
        <f t="shared" si="1"/>
        <v>5850</v>
      </c>
      <c r="R18" s="6">
        <f t="shared" si="3"/>
        <v>130</v>
      </c>
      <c r="AT18" s="2">
        <v>16</v>
      </c>
      <c r="AU18" s="2">
        <v>2</v>
      </c>
      <c r="AW18" s="2">
        <v>11</v>
      </c>
      <c r="AX18" s="2">
        <v>36</v>
      </c>
      <c r="AY18" s="2">
        <v>30</v>
      </c>
      <c r="AZ18" s="2">
        <v>12</v>
      </c>
      <c r="BA18" s="2">
        <v>3</v>
      </c>
      <c r="BB18" s="2">
        <v>15</v>
      </c>
      <c r="BC18" s="2">
        <v>5</v>
      </c>
    </row>
    <row r="19" spans="1:61" ht="50.1" customHeight="1" x14ac:dyDescent="0.25">
      <c r="A19" t="s">
        <v>138</v>
      </c>
      <c r="B19" t="s">
        <v>37</v>
      </c>
      <c r="D19" t="s">
        <v>13</v>
      </c>
      <c r="E19" t="s">
        <v>121</v>
      </c>
      <c r="F19" t="s">
        <v>15</v>
      </c>
      <c r="G19" t="s">
        <v>16</v>
      </c>
      <c r="H19" t="s">
        <v>126</v>
      </c>
      <c r="I19" t="s">
        <v>136</v>
      </c>
      <c r="J19" t="s">
        <v>19</v>
      </c>
      <c r="K19" t="s">
        <v>137</v>
      </c>
      <c r="L19" t="s">
        <v>139</v>
      </c>
      <c r="M19" t="s">
        <v>38</v>
      </c>
      <c r="N19" s="7">
        <f t="shared" si="2"/>
        <v>32.5</v>
      </c>
      <c r="O19" s="7">
        <v>65</v>
      </c>
      <c r="P19" s="7">
        <f t="shared" si="0"/>
        <v>1690</v>
      </c>
      <c r="Q19" s="7">
        <f t="shared" si="1"/>
        <v>3380</v>
      </c>
      <c r="R19" s="6">
        <f t="shared" si="3"/>
        <v>52</v>
      </c>
      <c r="Z19" s="2">
        <v>7</v>
      </c>
      <c r="AA19" s="2">
        <v>7</v>
      </c>
      <c r="AB19" s="2">
        <v>8</v>
      </c>
      <c r="AC19" s="2">
        <v>8</v>
      </c>
      <c r="AD19" s="2">
        <v>9</v>
      </c>
      <c r="AE19" s="2">
        <v>7</v>
      </c>
      <c r="AF19" s="2">
        <v>3</v>
      </c>
      <c r="AG19" s="2">
        <v>2</v>
      </c>
      <c r="AH19" s="2">
        <v>1</v>
      </c>
    </row>
    <row r="20" spans="1:61" ht="50.1" customHeight="1" x14ac:dyDescent="0.25">
      <c r="A20" t="s">
        <v>147</v>
      </c>
      <c r="B20" t="s">
        <v>148</v>
      </c>
      <c r="D20" t="s">
        <v>13</v>
      </c>
      <c r="E20" t="s">
        <v>121</v>
      </c>
      <c r="F20" t="s">
        <v>15</v>
      </c>
      <c r="G20" t="s">
        <v>16</v>
      </c>
      <c r="H20" t="s">
        <v>144</v>
      </c>
      <c r="I20" t="s">
        <v>145</v>
      </c>
      <c r="J20" t="s">
        <v>19</v>
      </c>
      <c r="K20" t="s">
        <v>146</v>
      </c>
      <c r="L20" t="s">
        <v>149</v>
      </c>
      <c r="M20" t="s">
        <v>150</v>
      </c>
      <c r="N20" s="7">
        <f t="shared" si="2"/>
        <v>17</v>
      </c>
      <c r="O20" s="7">
        <v>34</v>
      </c>
      <c r="P20" s="7">
        <f t="shared" si="0"/>
        <v>969</v>
      </c>
      <c r="Q20" s="7">
        <f t="shared" si="1"/>
        <v>1938</v>
      </c>
      <c r="R20" s="6">
        <f t="shared" si="3"/>
        <v>57</v>
      </c>
      <c r="Z20" s="2">
        <v>6</v>
      </c>
      <c r="AA20" s="2">
        <v>6</v>
      </c>
      <c r="AB20" s="2">
        <v>2</v>
      </c>
      <c r="AC20" s="2">
        <v>14</v>
      </c>
      <c r="AD20" s="2">
        <v>15</v>
      </c>
      <c r="AE20" s="2">
        <v>14</v>
      </c>
    </row>
    <row r="21" spans="1:61" ht="50.1" customHeight="1" x14ac:dyDescent="0.25">
      <c r="A21" t="s">
        <v>153</v>
      </c>
      <c r="B21" t="s">
        <v>107</v>
      </c>
      <c r="D21" t="s">
        <v>13</v>
      </c>
      <c r="E21" t="s">
        <v>121</v>
      </c>
      <c r="F21" t="s">
        <v>15</v>
      </c>
      <c r="G21" t="s">
        <v>16</v>
      </c>
      <c r="H21" t="s">
        <v>144</v>
      </c>
      <c r="I21" t="s">
        <v>151</v>
      </c>
      <c r="J21" t="s">
        <v>19</v>
      </c>
      <c r="K21" t="s">
        <v>152</v>
      </c>
      <c r="L21" t="s">
        <v>154</v>
      </c>
      <c r="M21" t="s">
        <v>108</v>
      </c>
      <c r="N21" s="7">
        <f t="shared" si="2"/>
        <v>18</v>
      </c>
      <c r="O21" s="7">
        <v>36</v>
      </c>
      <c r="P21" s="7">
        <f t="shared" si="0"/>
        <v>1026</v>
      </c>
      <c r="Q21" s="7">
        <f t="shared" si="1"/>
        <v>2052</v>
      </c>
      <c r="R21" s="6">
        <f t="shared" si="3"/>
        <v>57</v>
      </c>
      <c r="AC21" s="2">
        <v>9</v>
      </c>
      <c r="AD21" s="2">
        <v>20</v>
      </c>
      <c r="AE21" s="2">
        <v>9</v>
      </c>
      <c r="AF21" s="2">
        <v>15</v>
      </c>
      <c r="AG21" s="2">
        <v>4</v>
      </c>
    </row>
    <row r="22" spans="1:61" ht="50.1" customHeight="1" x14ac:dyDescent="0.25">
      <c r="A22" t="s">
        <v>157</v>
      </c>
      <c r="B22" t="s">
        <v>160</v>
      </c>
      <c r="D22" t="s">
        <v>13</v>
      </c>
      <c r="E22" t="s">
        <v>121</v>
      </c>
      <c r="F22" t="s">
        <v>15</v>
      </c>
      <c r="G22" t="s">
        <v>16</v>
      </c>
      <c r="H22" t="s">
        <v>144</v>
      </c>
      <c r="I22" t="s">
        <v>156</v>
      </c>
      <c r="J22" t="s">
        <v>19</v>
      </c>
      <c r="K22" t="s">
        <v>159</v>
      </c>
      <c r="L22" t="s">
        <v>158</v>
      </c>
      <c r="M22" t="s">
        <v>161</v>
      </c>
      <c r="N22" s="7">
        <f t="shared" si="2"/>
        <v>18.5</v>
      </c>
      <c r="O22" s="7">
        <v>37</v>
      </c>
      <c r="P22" s="7">
        <f t="shared" si="0"/>
        <v>2164.5</v>
      </c>
      <c r="Q22" s="7">
        <f t="shared" si="1"/>
        <v>4329</v>
      </c>
      <c r="R22" s="6">
        <f t="shared" si="3"/>
        <v>117</v>
      </c>
      <c r="Z22" s="2">
        <v>10</v>
      </c>
      <c r="AA22" s="2">
        <v>8</v>
      </c>
      <c r="AB22" s="2">
        <v>4</v>
      </c>
      <c r="AC22" s="2">
        <v>18</v>
      </c>
      <c r="AD22" s="2">
        <v>27</v>
      </c>
      <c r="AE22" s="2">
        <v>10</v>
      </c>
      <c r="AF22" s="2">
        <v>10</v>
      </c>
      <c r="AG22" s="2">
        <v>24</v>
      </c>
      <c r="AH22" s="2">
        <v>6</v>
      </c>
    </row>
    <row r="23" spans="1:61" ht="50.1" customHeight="1" x14ac:dyDescent="0.25">
      <c r="A23" t="s">
        <v>166</v>
      </c>
      <c r="B23" t="s">
        <v>96</v>
      </c>
      <c r="D23" t="s">
        <v>13</v>
      </c>
      <c r="E23" t="s">
        <v>121</v>
      </c>
      <c r="F23" t="s">
        <v>15</v>
      </c>
      <c r="G23" t="s">
        <v>16</v>
      </c>
      <c r="H23" t="s">
        <v>164</v>
      </c>
      <c r="I23" t="s">
        <v>165</v>
      </c>
      <c r="J23" t="s">
        <v>19</v>
      </c>
      <c r="K23" t="s">
        <v>168</v>
      </c>
      <c r="L23" t="s">
        <v>167</v>
      </c>
      <c r="M23" t="s">
        <v>97</v>
      </c>
      <c r="N23" s="7">
        <f t="shared" si="2"/>
        <v>17</v>
      </c>
      <c r="O23" s="7">
        <v>34</v>
      </c>
      <c r="P23" s="7">
        <f t="shared" si="0"/>
        <v>1037</v>
      </c>
      <c r="Q23" s="7">
        <f t="shared" si="1"/>
        <v>2074</v>
      </c>
      <c r="R23" s="6">
        <f t="shared" si="3"/>
        <v>61</v>
      </c>
      <c r="AA23" s="2">
        <v>7</v>
      </c>
      <c r="AC23" s="2">
        <v>4</v>
      </c>
      <c r="AD23" s="2">
        <v>11</v>
      </c>
      <c r="AE23" s="2">
        <v>12</v>
      </c>
      <c r="AG23" s="2">
        <v>11</v>
      </c>
      <c r="AH23" s="2">
        <v>16</v>
      </c>
    </row>
    <row r="24" spans="1:61" ht="50.1" customHeight="1" x14ac:dyDescent="0.25">
      <c r="A24" t="s">
        <v>171</v>
      </c>
      <c r="B24" t="s">
        <v>172</v>
      </c>
      <c r="D24" t="s">
        <v>13</v>
      </c>
      <c r="E24" t="s">
        <v>121</v>
      </c>
      <c r="F24" t="s">
        <v>15</v>
      </c>
      <c r="G24" t="s">
        <v>16</v>
      </c>
      <c r="H24" t="s">
        <v>164</v>
      </c>
      <c r="I24" t="s">
        <v>169</v>
      </c>
      <c r="J24" t="s">
        <v>19</v>
      </c>
      <c r="K24" t="s">
        <v>170</v>
      </c>
      <c r="L24" t="s">
        <v>173</v>
      </c>
      <c r="M24" t="s">
        <v>174</v>
      </c>
      <c r="N24" s="7">
        <f t="shared" si="2"/>
        <v>18.5</v>
      </c>
      <c r="O24" s="7">
        <v>37</v>
      </c>
      <c r="P24" s="7">
        <f t="shared" si="0"/>
        <v>1406</v>
      </c>
      <c r="Q24" s="7">
        <f t="shared" si="1"/>
        <v>2812</v>
      </c>
      <c r="R24" s="6">
        <f t="shared" si="3"/>
        <v>76</v>
      </c>
      <c r="Z24" s="2">
        <v>13</v>
      </c>
      <c r="AB24" s="2">
        <v>21</v>
      </c>
      <c r="AD24" s="2">
        <v>19</v>
      </c>
      <c r="AF24" s="2">
        <v>23</v>
      </c>
    </row>
    <row r="25" spans="1:61" ht="50.1" customHeight="1" x14ac:dyDescent="0.25">
      <c r="A25" t="s">
        <v>177</v>
      </c>
      <c r="B25" t="s">
        <v>75</v>
      </c>
      <c r="D25" t="s">
        <v>13</v>
      </c>
      <c r="E25" t="s">
        <v>121</v>
      </c>
      <c r="F25" t="s">
        <v>15</v>
      </c>
      <c r="G25" t="s">
        <v>16</v>
      </c>
      <c r="H25" t="s">
        <v>164</v>
      </c>
      <c r="I25" t="s">
        <v>175</v>
      </c>
      <c r="J25" t="s">
        <v>19</v>
      </c>
      <c r="K25" t="s">
        <v>176</v>
      </c>
      <c r="L25" t="s">
        <v>178</v>
      </c>
      <c r="M25" t="s">
        <v>76</v>
      </c>
      <c r="N25" s="7">
        <f t="shared" si="2"/>
        <v>21</v>
      </c>
      <c r="O25" s="7">
        <v>42</v>
      </c>
      <c r="P25" s="7">
        <f t="shared" si="0"/>
        <v>882</v>
      </c>
      <c r="Q25" s="7">
        <f t="shared" si="1"/>
        <v>1764</v>
      </c>
      <c r="R25" s="6">
        <f t="shared" si="3"/>
        <v>42</v>
      </c>
      <c r="Z25" s="2">
        <v>5</v>
      </c>
      <c r="AA25" s="2">
        <v>5</v>
      </c>
      <c r="AB25" s="2">
        <v>2</v>
      </c>
      <c r="AC25" s="2">
        <v>6</v>
      </c>
      <c r="AD25" s="2">
        <v>10</v>
      </c>
      <c r="AE25" s="2">
        <v>1</v>
      </c>
      <c r="AF25" s="2">
        <v>1</v>
      </c>
      <c r="AG25" s="2">
        <v>11</v>
      </c>
      <c r="AH25" s="2">
        <v>1</v>
      </c>
    </row>
    <row r="26" spans="1:61" ht="50.1" customHeight="1" x14ac:dyDescent="0.25">
      <c r="A26" t="s">
        <v>180</v>
      </c>
      <c r="B26" t="s">
        <v>80</v>
      </c>
      <c r="D26" t="s">
        <v>13</v>
      </c>
      <c r="E26" t="s">
        <v>121</v>
      </c>
      <c r="F26" t="s">
        <v>15</v>
      </c>
      <c r="G26" t="s">
        <v>16</v>
      </c>
      <c r="H26" t="s">
        <v>164</v>
      </c>
      <c r="I26" t="s">
        <v>122</v>
      </c>
      <c r="J26" t="s">
        <v>19</v>
      </c>
      <c r="K26" t="s">
        <v>179</v>
      </c>
      <c r="L26" t="s">
        <v>123</v>
      </c>
      <c r="M26" t="s">
        <v>81</v>
      </c>
      <c r="N26" s="7">
        <f t="shared" si="2"/>
        <v>17.5</v>
      </c>
      <c r="O26" s="7">
        <v>35</v>
      </c>
      <c r="P26" s="7">
        <f t="shared" si="0"/>
        <v>857.5</v>
      </c>
      <c r="Q26" s="7">
        <f t="shared" si="1"/>
        <v>1715</v>
      </c>
      <c r="R26" s="6">
        <f t="shared" si="3"/>
        <v>49</v>
      </c>
      <c r="Z26" s="2">
        <v>5</v>
      </c>
      <c r="AA26" s="2">
        <v>6</v>
      </c>
      <c r="AB26" s="2">
        <v>4</v>
      </c>
      <c r="AC26" s="2">
        <v>8</v>
      </c>
      <c r="AD26" s="2">
        <v>9</v>
      </c>
      <c r="AE26" s="2">
        <v>9</v>
      </c>
      <c r="AF26" s="2">
        <v>4</v>
      </c>
      <c r="AG26" s="2">
        <v>2</v>
      </c>
      <c r="AH26" s="2">
        <v>2</v>
      </c>
    </row>
    <row r="27" spans="1:61" ht="50.1" customHeight="1" x14ac:dyDescent="0.25">
      <c r="A27" t="s">
        <v>184</v>
      </c>
      <c r="B27" t="s">
        <v>49</v>
      </c>
      <c r="D27" t="s">
        <v>13</v>
      </c>
      <c r="E27" t="s">
        <v>121</v>
      </c>
      <c r="F27" t="s">
        <v>15</v>
      </c>
      <c r="G27" t="s">
        <v>39</v>
      </c>
      <c r="H27" t="s">
        <v>144</v>
      </c>
      <c r="I27" t="s">
        <v>155</v>
      </c>
      <c r="J27" t="s">
        <v>19</v>
      </c>
      <c r="K27" t="s">
        <v>183</v>
      </c>
      <c r="L27" t="s">
        <v>185</v>
      </c>
      <c r="M27" t="s">
        <v>50</v>
      </c>
      <c r="N27" s="7">
        <f t="shared" si="2"/>
        <v>14.95</v>
      </c>
      <c r="O27" s="7">
        <v>29.9</v>
      </c>
      <c r="P27" s="7">
        <f t="shared" si="0"/>
        <v>777.4</v>
      </c>
      <c r="Q27" s="7">
        <f t="shared" si="1"/>
        <v>1554.8</v>
      </c>
      <c r="R27" s="6">
        <f t="shared" si="3"/>
        <v>52</v>
      </c>
      <c r="S27" s="2">
        <v>1</v>
      </c>
      <c r="T27" s="2">
        <v>7</v>
      </c>
      <c r="U27" s="2">
        <v>6</v>
      </c>
      <c r="V27" s="2">
        <v>6</v>
      </c>
      <c r="W27" s="2">
        <v>32</v>
      </c>
    </row>
    <row r="28" spans="1:61" ht="50.1" customHeight="1" x14ac:dyDescent="0.25">
      <c r="A28" t="s">
        <v>187</v>
      </c>
      <c r="B28" t="s">
        <v>190</v>
      </c>
      <c r="D28" t="s">
        <v>13</v>
      </c>
      <c r="E28" t="s">
        <v>121</v>
      </c>
      <c r="F28" t="s">
        <v>15</v>
      </c>
      <c r="G28" t="s">
        <v>53</v>
      </c>
      <c r="H28" t="s">
        <v>126</v>
      </c>
      <c r="I28" t="s">
        <v>186</v>
      </c>
      <c r="J28" t="s">
        <v>19</v>
      </c>
      <c r="K28" t="s">
        <v>189</v>
      </c>
      <c r="L28" t="s">
        <v>188</v>
      </c>
      <c r="M28" t="s">
        <v>191</v>
      </c>
      <c r="N28" s="7">
        <f t="shared" si="2"/>
        <v>30</v>
      </c>
      <c r="O28" s="7">
        <v>60</v>
      </c>
      <c r="P28" s="7">
        <f t="shared" si="0"/>
        <v>390</v>
      </c>
      <c r="Q28" s="7">
        <f t="shared" si="1"/>
        <v>780</v>
      </c>
      <c r="R28" s="6">
        <f t="shared" si="3"/>
        <v>13</v>
      </c>
      <c r="AX28" s="2">
        <v>1</v>
      </c>
      <c r="AZ28" s="2">
        <v>3</v>
      </c>
      <c r="BA28" s="2">
        <v>4</v>
      </c>
      <c r="BC28" s="2">
        <v>2</v>
      </c>
      <c r="BD28" s="2">
        <v>1</v>
      </c>
      <c r="BE28" s="2">
        <v>2</v>
      </c>
    </row>
    <row r="29" spans="1:61" ht="50.1" customHeight="1" x14ac:dyDescent="0.25">
      <c r="A29" t="s">
        <v>192</v>
      </c>
      <c r="B29" t="s">
        <v>195</v>
      </c>
      <c r="D29" t="s">
        <v>13</v>
      </c>
      <c r="E29" t="s">
        <v>121</v>
      </c>
      <c r="F29" t="s">
        <v>15</v>
      </c>
      <c r="G29" t="s">
        <v>53</v>
      </c>
      <c r="H29" t="s">
        <v>126</v>
      </c>
      <c r="I29" t="s">
        <v>129</v>
      </c>
      <c r="J29" t="s">
        <v>19</v>
      </c>
      <c r="K29" t="s">
        <v>194</v>
      </c>
      <c r="L29" t="s">
        <v>193</v>
      </c>
      <c r="M29" t="s">
        <v>196</v>
      </c>
      <c r="N29" s="7">
        <f t="shared" si="2"/>
        <v>30</v>
      </c>
      <c r="O29" s="7">
        <v>60</v>
      </c>
      <c r="P29" s="7">
        <f t="shared" si="0"/>
        <v>4830</v>
      </c>
      <c r="Q29" s="7">
        <f t="shared" si="1"/>
        <v>9660</v>
      </c>
      <c r="R29" s="6">
        <f t="shared" si="3"/>
        <v>161</v>
      </c>
      <c r="AX29" s="2">
        <v>39</v>
      </c>
      <c r="AZ29" s="2">
        <v>12</v>
      </c>
      <c r="BA29" s="2">
        <v>48</v>
      </c>
      <c r="BC29" s="2">
        <v>34</v>
      </c>
      <c r="BE29" s="2">
        <v>1</v>
      </c>
      <c r="BF29" s="2">
        <v>27</v>
      </c>
    </row>
    <row r="30" spans="1:61" ht="50.1" customHeight="1" x14ac:dyDescent="0.25">
      <c r="A30" t="s">
        <v>198</v>
      </c>
      <c r="B30" t="s">
        <v>201</v>
      </c>
      <c r="D30" t="s">
        <v>13</v>
      </c>
      <c r="E30" t="s">
        <v>121</v>
      </c>
      <c r="F30" t="s">
        <v>15</v>
      </c>
      <c r="G30" t="s">
        <v>53</v>
      </c>
      <c r="H30" t="s">
        <v>126</v>
      </c>
      <c r="I30" t="s">
        <v>197</v>
      </c>
      <c r="J30" t="s">
        <v>19</v>
      </c>
      <c r="K30" t="s">
        <v>200</v>
      </c>
      <c r="L30" t="s">
        <v>199</v>
      </c>
      <c r="M30" t="s">
        <v>202</v>
      </c>
      <c r="N30" s="7">
        <f t="shared" si="2"/>
        <v>35</v>
      </c>
      <c r="O30" s="7">
        <v>70</v>
      </c>
      <c r="P30" s="7">
        <f t="shared" si="0"/>
        <v>5740</v>
      </c>
      <c r="Q30" s="7">
        <f t="shared" si="1"/>
        <v>11480</v>
      </c>
      <c r="R30" s="6">
        <f t="shared" si="3"/>
        <v>164</v>
      </c>
      <c r="AX30" s="2">
        <v>41</v>
      </c>
      <c r="AZ30" s="2">
        <v>18</v>
      </c>
      <c r="BA30" s="2">
        <v>58</v>
      </c>
      <c r="BC30" s="2">
        <v>17</v>
      </c>
      <c r="BE30" s="2">
        <v>4</v>
      </c>
      <c r="BF30" s="2">
        <v>24</v>
      </c>
      <c r="BH30" s="2">
        <v>1</v>
      </c>
      <c r="BI30" s="2">
        <v>1</v>
      </c>
    </row>
    <row r="31" spans="1:61" ht="50.1" customHeight="1" x14ac:dyDescent="0.25">
      <c r="A31" t="s">
        <v>205</v>
      </c>
      <c r="B31" t="s">
        <v>75</v>
      </c>
      <c r="D31" t="s">
        <v>13</v>
      </c>
      <c r="E31" t="s">
        <v>121</v>
      </c>
      <c r="F31" t="s">
        <v>15</v>
      </c>
      <c r="G31" t="s">
        <v>53</v>
      </c>
      <c r="H31" t="s">
        <v>126</v>
      </c>
      <c r="I31" t="s">
        <v>203</v>
      </c>
      <c r="J31" t="s">
        <v>19</v>
      </c>
      <c r="K31" t="s">
        <v>204</v>
      </c>
      <c r="L31" t="s">
        <v>206</v>
      </c>
      <c r="M31" t="s">
        <v>76</v>
      </c>
      <c r="N31" s="7">
        <f t="shared" si="2"/>
        <v>35</v>
      </c>
      <c r="O31" s="7">
        <v>70</v>
      </c>
      <c r="P31" s="7">
        <f t="shared" si="0"/>
        <v>6405</v>
      </c>
      <c r="Q31" s="7">
        <f t="shared" si="1"/>
        <v>12810</v>
      </c>
      <c r="R31" s="6">
        <f t="shared" si="3"/>
        <v>183</v>
      </c>
      <c r="AW31" s="2">
        <v>3</v>
      </c>
      <c r="AX31" s="2">
        <v>27</v>
      </c>
      <c r="AZ31" s="2">
        <v>36</v>
      </c>
      <c r="BA31" s="2">
        <v>44</v>
      </c>
      <c r="BC31" s="2">
        <v>39</v>
      </c>
      <c r="BE31" s="2">
        <v>17</v>
      </c>
      <c r="BF31" s="2">
        <v>14</v>
      </c>
      <c r="BH31" s="2">
        <v>3</v>
      </c>
    </row>
    <row r="32" spans="1:61" ht="50.1" customHeight="1" x14ac:dyDescent="0.25">
      <c r="A32" t="s">
        <v>207</v>
      </c>
      <c r="B32" t="s">
        <v>210</v>
      </c>
      <c r="D32" t="s">
        <v>13</v>
      </c>
      <c r="E32" t="s">
        <v>121</v>
      </c>
      <c r="F32" t="s">
        <v>15</v>
      </c>
      <c r="G32" t="s">
        <v>53</v>
      </c>
      <c r="H32" t="s">
        <v>126</v>
      </c>
      <c r="I32" t="s">
        <v>130</v>
      </c>
      <c r="J32" t="s">
        <v>19</v>
      </c>
      <c r="K32" t="s">
        <v>209</v>
      </c>
      <c r="L32" t="s">
        <v>208</v>
      </c>
      <c r="M32" t="s">
        <v>211</v>
      </c>
      <c r="N32" s="7">
        <f t="shared" si="2"/>
        <v>30</v>
      </c>
      <c r="O32" s="7">
        <v>60</v>
      </c>
      <c r="P32" s="7">
        <f t="shared" si="0"/>
        <v>2610</v>
      </c>
      <c r="Q32" s="7">
        <f t="shared" si="1"/>
        <v>5220</v>
      </c>
      <c r="R32" s="6">
        <f t="shared" si="3"/>
        <v>87</v>
      </c>
      <c r="AY32" s="2">
        <v>3</v>
      </c>
      <c r="AZ32" s="2">
        <v>2</v>
      </c>
      <c r="BA32" s="2">
        <v>5</v>
      </c>
      <c r="BB32" s="2">
        <v>9</v>
      </c>
      <c r="BC32" s="2">
        <v>4</v>
      </c>
      <c r="BD32" s="2">
        <v>12</v>
      </c>
      <c r="BE32" s="2">
        <v>10</v>
      </c>
      <c r="BF32" s="2">
        <v>13</v>
      </c>
      <c r="BG32" s="2">
        <v>13</v>
      </c>
      <c r="BH32" s="2">
        <v>7</v>
      </c>
      <c r="BI32" s="2">
        <v>9</v>
      </c>
    </row>
    <row r="33" spans="1:61" ht="50.1" customHeight="1" x14ac:dyDescent="0.25">
      <c r="A33" t="s">
        <v>213</v>
      </c>
      <c r="B33" t="s">
        <v>162</v>
      </c>
      <c r="D33" t="s">
        <v>13</v>
      </c>
      <c r="E33" t="s">
        <v>121</v>
      </c>
      <c r="F33" t="s">
        <v>15</v>
      </c>
      <c r="G33" t="s">
        <v>53</v>
      </c>
      <c r="H33" t="s">
        <v>144</v>
      </c>
      <c r="I33" t="s">
        <v>212</v>
      </c>
      <c r="J33" t="s">
        <v>19</v>
      </c>
      <c r="K33" t="s">
        <v>216</v>
      </c>
      <c r="L33" t="s">
        <v>212</v>
      </c>
      <c r="M33" t="s">
        <v>163</v>
      </c>
      <c r="N33" s="7">
        <f t="shared" si="2"/>
        <v>25</v>
      </c>
      <c r="O33" s="7">
        <v>50</v>
      </c>
      <c r="P33" s="7">
        <f t="shared" si="0"/>
        <v>600</v>
      </c>
      <c r="Q33" s="7">
        <f t="shared" si="1"/>
        <v>1200</v>
      </c>
      <c r="R33" s="6">
        <f t="shared" si="3"/>
        <v>24</v>
      </c>
      <c r="AW33" s="2">
        <v>1</v>
      </c>
      <c r="AX33" s="2">
        <v>2</v>
      </c>
      <c r="AZ33" s="2">
        <v>4</v>
      </c>
      <c r="BA33" s="2">
        <v>6</v>
      </c>
      <c r="BB33" s="2">
        <v>2</v>
      </c>
      <c r="BC33" s="2">
        <v>2</v>
      </c>
      <c r="BD33" s="2">
        <v>3</v>
      </c>
      <c r="BE33" s="2">
        <v>3</v>
      </c>
      <c r="BH33" s="2">
        <v>1</v>
      </c>
    </row>
    <row r="34" spans="1:61" ht="50.1" customHeight="1" x14ac:dyDescent="0.25">
      <c r="A34" t="s">
        <v>218</v>
      </c>
      <c r="B34" t="s">
        <v>221</v>
      </c>
      <c r="D34" t="s">
        <v>13</v>
      </c>
      <c r="E34" t="s">
        <v>121</v>
      </c>
      <c r="F34" t="s">
        <v>15</v>
      </c>
      <c r="G34" t="s">
        <v>53</v>
      </c>
      <c r="H34" t="s">
        <v>164</v>
      </c>
      <c r="I34" t="s">
        <v>217</v>
      </c>
      <c r="J34" t="s">
        <v>19</v>
      </c>
      <c r="K34" t="s">
        <v>220</v>
      </c>
      <c r="L34" t="s">
        <v>219</v>
      </c>
      <c r="M34" t="s">
        <v>222</v>
      </c>
      <c r="N34" s="7">
        <f t="shared" si="2"/>
        <v>20</v>
      </c>
      <c r="O34" s="7">
        <v>40</v>
      </c>
      <c r="P34" s="7">
        <f t="shared" si="0"/>
        <v>1000</v>
      </c>
      <c r="Q34" s="7">
        <f t="shared" si="1"/>
        <v>2000</v>
      </c>
      <c r="R34" s="6">
        <f t="shared" si="3"/>
        <v>50</v>
      </c>
      <c r="AX34" s="2">
        <v>14</v>
      </c>
      <c r="BA34" s="2">
        <v>9</v>
      </c>
      <c r="BF34" s="2">
        <v>5</v>
      </c>
      <c r="BG34" s="2">
        <v>1</v>
      </c>
      <c r="BH34" s="2">
        <v>14</v>
      </c>
      <c r="BI34" s="2">
        <v>7</v>
      </c>
    </row>
    <row r="35" spans="1:61" ht="50.1" customHeight="1" x14ac:dyDescent="0.25">
      <c r="A35" t="s">
        <v>224</v>
      </c>
      <c r="B35" t="s">
        <v>127</v>
      </c>
      <c r="D35" t="s">
        <v>13</v>
      </c>
      <c r="E35" t="s">
        <v>121</v>
      </c>
      <c r="F35" t="s">
        <v>15</v>
      </c>
      <c r="G35" t="s">
        <v>53</v>
      </c>
      <c r="H35" t="s">
        <v>164</v>
      </c>
      <c r="I35" t="s">
        <v>223</v>
      </c>
      <c r="J35" t="s">
        <v>19</v>
      </c>
      <c r="K35" t="s">
        <v>226</v>
      </c>
      <c r="L35" t="s">
        <v>225</v>
      </c>
      <c r="M35" t="s">
        <v>128</v>
      </c>
      <c r="N35" s="7">
        <f t="shared" si="2"/>
        <v>22.5</v>
      </c>
      <c r="O35" s="7">
        <v>45</v>
      </c>
      <c r="P35" s="7">
        <f t="shared" si="0"/>
        <v>1620</v>
      </c>
      <c r="Q35" s="7">
        <f t="shared" si="1"/>
        <v>3240</v>
      </c>
      <c r="R35" s="6">
        <f t="shared" si="3"/>
        <v>72</v>
      </c>
      <c r="AW35" s="2">
        <v>5</v>
      </c>
      <c r="BA35" s="2">
        <v>5</v>
      </c>
      <c r="BC35" s="2">
        <v>12</v>
      </c>
      <c r="BD35" s="2">
        <v>8</v>
      </c>
      <c r="BE35" s="2">
        <v>20</v>
      </c>
      <c r="BF35" s="2">
        <v>13</v>
      </c>
      <c r="BH35" s="2">
        <v>7</v>
      </c>
      <c r="BI35" s="2">
        <v>2</v>
      </c>
    </row>
    <row r="36" spans="1:61" ht="50.1" customHeight="1" x14ac:dyDescent="0.25">
      <c r="A36" t="s">
        <v>224</v>
      </c>
      <c r="B36" t="s">
        <v>228</v>
      </c>
      <c r="D36" t="s">
        <v>13</v>
      </c>
      <c r="E36" t="s">
        <v>121</v>
      </c>
      <c r="F36" t="s">
        <v>15</v>
      </c>
      <c r="G36" t="s">
        <v>53</v>
      </c>
      <c r="H36" t="s">
        <v>164</v>
      </c>
      <c r="I36" t="s">
        <v>223</v>
      </c>
      <c r="J36" t="s">
        <v>19</v>
      </c>
      <c r="K36" t="s">
        <v>227</v>
      </c>
      <c r="L36" t="s">
        <v>225</v>
      </c>
      <c r="M36" t="s">
        <v>229</v>
      </c>
      <c r="N36" s="7">
        <f t="shared" si="2"/>
        <v>22.5</v>
      </c>
      <c r="O36" s="7">
        <v>45</v>
      </c>
      <c r="P36" s="7">
        <f t="shared" si="0"/>
        <v>495</v>
      </c>
      <c r="Q36" s="7">
        <f t="shared" si="1"/>
        <v>990</v>
      </c>
      <c r="R36" s="6">
        <f t="shared" si="3"/>
        <v>22</v>
      </c>
      <c r="AW36" s="2">
        <v>5</v>
      </c>
      <c r="BA36" s="2">
        <v>5</v>
      </c>
      <c r="BD36" s="2">
        <v>8</v>
      </c>
      <c r="BE36" s="2">
        <v>4</v>
      </c>
    </row>
    <row r="37" spans="1:61" ht="50.1" customHeight="1" x14ac:dyDescent="0.25">
      <c r="A37" t="s">
        <v>231</v>
      </c>
      <c r="B37" t="s">
        <v>234</v>
      </c>
      <c r="D37" t="s">
        <v>13</v>
      </c>
      <c r="E37" t="s">
        <v>121</v>
      </c>
      <c r="F37" t="s">
        <v>15</v>
      </c>
      <c r="G37" t="s">
        <v>53</v>
      </c>
      <c r="H37" t="s">
        <v>164</v>
      </c>
      <c r="I37" t="s">
        <v>230</v>
      </c>
      <c r="J37" t="s">
        <v>19</v>
      </c>
      <c r="K37" t="s">
        <v>233</v>
      </c>
      <c r="L37" t="s">
        <v>232</v>
      </c>
      <c r="M37" t="s">
        <v>235</v>
      </c>
      <c r="N37" s="7">
        <f t="shared" si="2"/>
        <v>20</v>
      </c>
      <c r="O37" s="7">
        <v>40</v>
      </c>
      <c r="P37" s="7">
        <f t="shared" si="0"/>
        <v>1100</v>
      </c>
      <c r="Q37" s="7">
        <f t="shared" si="1"/>
        <v>2200</v>
      </c>
      <c r="R37" s="6">
        <f t="shared" si="3"/>
        <v>55</v>
      </c>
      <c r="AW37" s="2">
        <v>1</v>
      </c>
      <c r="AX37" s="2">
        <v>13</v>
      </c>
      <c r="AZ37" s="2">
        <v>10</v>
      </c>
      <c r="BA37" s="2">
        <v>21</v>
      </c>
      <c r="BC37" s="2">
        <v>5</v>
      </c>
      <c r="BF37" s="2">
        <v>3</v>
      </c>
      <c r="BI37" s="2">
        <v>2</v>
      </c>
    </row>
    <row r="38" spans="1:61" ht="50.1" customHeight="1" x14ac:dyDescent="0.25">
      <c r="A38" t="s">
        <v>237</v>
      </c>
      <c r="B38" t="s">
        <v>131</v>
      </c>
      <c r="D38" t="s">
        <v>13</v>
      </c>
      <c r="E38" t="s">
        <v>121</v>
      </c>
      <c r="F38" t="s">
        <v>15</v>
      </c>
      <c r="G38" t="s">
        <v>53</v>
      </c>
      <c r="H38" t="s">
        <v>181</v>
      </c>
      <c r="I38" t="s">
        <v>182</v>
      </c>
      <c r="J38" t="s">
        <v>19</v>
      </c>
      <c r="K38" t="s">
        <v>236</v>
      </c>
      <c r="L38" t="s">
        <v>238</v>
      </c>
      <c r="M38" t="s">
        <v>132</v>
      </c>
      <c r="N38" s="7">
        <f t="shared" si="2"/>
        <v>22.5</v>
      </c>
      <c r="O38" s="7">
        <v>45</v>
      </c>
      <c r="P38" s="7">
        <f t="shared" si="0"/>
        <v>652.5</v>
      </c>
      <c r="Q38" s="7">
        <f t="shared" si="1"/>
        <v>1305</v>
      </c>
      <c r="R38" s="6">
        <f t="shared" si="3"/>
        <v>29</v>
      </c>
      <c r="BA38" s="2">
        <v>27</v>
      </c>
      <c r="BD38" s="2">
        <v>2</v>
      </c>
    </row>
    <row r="39" spans="1:61" ht="50.1" customHeight="1" x14ac:dyDescent="0.25">
      <c r="A39" t="s">
        <v>242</v>
      </c>
      <c r="B39" t="s">
        <v>133</v>
      </c>
      <c r="D39" t="s">
        <v>13</v>
      </c>
      <c r="E39" t="s">
        <v>121</v>
      </c>
      <c r="F39" t="s">
        <v>15</v>
      </c>
      <c r="G39" t="s">
        <v>111</v>
      </c>
      <c r="H39" t="s">
        <v>126</v>
      </c>
      <c r="I39" t="s">
        <v>129</v>
      </c>
      <c r="J39" t="s">
        <v>19</v>
      </c>
      <c r="K39" t="s">
        <v>241</v>
      </c>
      <c r="L39" t="s">
        <v>243</v>
      </c>
      <c r="M39" t="s">
        <v>134</v>
      </c>
      <c r="N39" s="7">
        <f t="shared" si="2"/>
        <v>30</v>
      </c>
      <c r="O39" s="7">
        <v>60</v>
      </c>
      <c r="P39" s="7">
        <f t="shared" si="0"/>
        <v>5520</v>
      </c>
      <c r="Q39" s="7">
        <f t="shared" si="1"/>
        <v>11040</v>
      </c>
      <c r="R39" s="6">
        <f t="shared" si="3"/>
        <v>184</v>
      </c>
      <c r="AT39" s="2">
        <v>16</v>
      </c>
      <c r="AU39" s="2">
        <v>8</v>
      </c>
      <c r="AV39" s="2">
        <v>39</v>
      </c>
      <c r="AW39" s="2">
        <v>48</v>
      </c>
      <c r="AY39" s="2">
        <v>10</v>
      </c>
      <c r="AZ39" s="2">
        <v>24</v>
      </c>
      <c r="BA39" s="2">
        <v>9</v>
      </c>
      <c r="BB39" s="2">
        <v>30</v>
      </c>
    </row>
    <row r="40" spans="1:61" ht="50.1" customHeight="1" x14ac:dyDescent="0.25">
      <c r="A40" t="s">
        <v>245</v>
      </c>
      <c r="B40" t="s">
        <v>75</v>
      </c>
      <c r="D40" t="s">
        <v>13</v>
      </c>
      <c r="E40" t="s">
        <v>121</v>
      </c>
      <c r="F40" t="s">
        <v>15</v>
      </c>
      <c r="G40" t="s">
        <v>111</v>
      </c>
      <c r="H40" t="s">
        <v>244</v>
      </c>
      <c r="I40" t="s">
        <v>244</v>
      </c>
      <c r="J40" t="s">
        <v>19</v>
      </c>
      <c r="K40" t="s">
        <v>247</v>
      </c>
      <c r="L40" t="s">
        <v>246</v>
      </c>
      <c r="M40" t="s">
        <v>76</v>
      </c>
      <c r="N40" s="7">
        <f t="shared" si="2"/>
        <v>30</v>
      </c>
      <c r="O40" s="7">
        <v>60</v>
      </c>
      <c r="P40" s="7">
        <f t="shared" si="0"/>
        <v>1740</v>
      </c>
      <c r="Q40" s="7">
        <f t="shared" si="1"/>
        <v>3480</v>
      </c>
      <c r="R40" s="6">
        <f t="shared" si="3"/>
        <v>58</v>
      </c>
      <c r="AT40" s="2">
        <v>6</v>
      </c>
      <c r="AV40" s="2">
        <v>12</v>
      </c>
      <c r="AW40" s="2">
        <v>13</v>
      </c>
      <c r="AX40" s="2">
        <v>3</v>
      </c>
      <c r="AY40" s="2">
        <v>9</v>
      </c>
      <c r="AZ40" s="2">
        <v>7</v>
      </c>
      <c r="BB40" s="2">
        <v>6</v>
      </c>
      <c r="BC40" s="2">
        <v>2</v>
      </c>
    </row>
    <row r="41" spans="1:61" ht="50.1" customHeight="1" x14ac:dyDescent="0.25">
      <c r="A41" t="s">
        <v>249</v>
      </c>
      <c r="B41" t="s">
        <v>75</v>
      </c>
      <c r="D41" t="s">
        <v>13</v>
      </c>
      <c r="E41" t="s">
        <v>121</v>
      </c>
      <c r="F41" t="s">
        <v>15</v>
      </c>
      <c r="G41" t="s">
        <v>111</v>
      </c>
      <c r="H41" t="s">
        <v>244</v>
      </c>
      <c r="I41" t="s">
        <v>244</v>
      </c>
      <c r="J41" t="s">
        <v>19</v>
      </c>
      <c r="K41" t="s">
        <v>248</v>
      </c>
      <c r="L41" t="s">
        <v>250</v>
      </c>
      <c r="M41" t="s">
        <v>76</v>
      </c>
      <c r="N41" s="7">
        <f t="shared" si="2"/>
        <v>30</v>
      </c>
      <c r="O41" s="7">
        <v>60</v>
      </c>
      <c r="P41" s="7">
        <f t="shared" si="0"/>
        <v>6810</v>
      </c>
      <c r="Q41" s="7">
        <f t="shared" si="1"/>
        <v>13620</v>
      </c>
      <c r="R41" s="6">
        <f t="shared" si="3"/>
        <v>227</v>
      </c>
      <c r="AT41" s="2">
        <v>23</v>
      </c>
      <c r="AU41" s="2">
        <v>3</v>
      </c>
      <c r="AV41" s="2">
        <v>42</v>
      </c>
      <c r="AW41" s="2">
        <v>57</v>
      </c>
      <c r="AX41" s="2">
        <v>1</v>
      </c>
      <c r="AY41" s="2">
        <v>39</v>
      </c>
      <c r="AZ41" s="2">
        <v>29</v>
      </c>
      <c r="BA41" s="2">
        <v>7</v>
      </c>
      <c r="BB41" s="2">
        <v>22</v>
      </c>
      <c r="BC41" s="2">
        <v>4</v>
      </c>
    </row>
    <row r="42" spans="1:61" ht="50.1" customHeight="1" x14ac:dyDescent="0.25">
      <c r="A42" t="s">
        <v>252</v>
      </c>
      <c r="B42" t="s">
        <v>86</v>
      </c>
      <c r="D42" t="s">
        <v>13</v>
      </c>
      <c r="E42" t="s">
        <v>121</v>
      </c>
      <c r="F42" t="s">
        <v>15</v>
      </c>
      <c r="G42" t="s">
        <v>111</v>
      </c>
      <c r="H42" t="s">
        <v>244</v>
      </c>
      <c r="I42" t="s">
        <v>244</v>
      </c>
      <c r="J42" t="s">
        <v>19</v>
      </c>
      <c r="K42" t="s">
        <v>251</v>
      </c>
      <c r="L42" t="s">
        <v>253</v>
      </c>
      <c r="M42" t="s">
        <v>87</v>
      </c>
      <c r="N42" s="7">
        <f t="shared" si="2"/>
        <v>30</v>
      </c>
      <c r="O42" s="7">
        <v>60</v>
      </c>
      <c r="P42" s="7">
        <f t="shared" ref="P42:P59" si="4">N42*R42</f>
        <v>6300</v>
      </c>
      <c r="Q42" s="7">
        <f t="shared" ref="Q42:Q73" si="5">+O42*R42</f>
        <v>12600</v>
      </c>
      <c r="R42" s="6">
        <f t="shared" si="3"/>
        <v>210</v>
      </c>
      <c r="AT42" s="2">
        <v>21</v>
      </c>
      <c r="AU42" s="2">
        <v>3</v>
      </c>
      <c r="AV42" s="2">
        <v>39</v>
      </c>
      <c r="AW42" s="2">
        <v>47</v>
      </c>
      <c r="AX42" s="2">
        <v>6</v>
      </c>
      <c r="AY42" s="2">
        <v>45</v>
      </c>
      <c r="AZ42" s="2">
        <v>27</v>
      </c>
      <c r="BA42" s="2">
        <v>3</v>
      </c>
      <c r="BB42" s="2">
        <v>19</v>
      </c>
    </row>
    <row r="43" spans="1:61" ht="50.1" customHeight="1" x14ac:dyDescent="0.25">
      <c r="A43" t="s">
        <v>254</v>
      </c>
      <c r="B43" t="s">
        <v>142</v>
      </c>
      <c r="D43" t="s">
        <v>13</v>
      </c>
      <c r="E43" t="s">
        <v>121</v>
      </c>
      <c r="F43" t="s">
        <v>15</v>
      </c>
      <c r="G43" t="s">
        <v>111</v>
      </c>
      <c r="H43" t="s">
        <v>140</v>
      </c>
      <c r="I43" t="s">
        <v>141</v>
      </c>
      <c r="J43" t="s">
        <v>19</v>
      </c>
      <c r="K43" t="s">
        <v>256</v>
      </c>
      <c r="L43" t="s">
        <v>255</v>
      </c>
      <c r="M43" t="s">
        <v>143</v>
      </c>
      <c r="N43" s="7">
        <f t="shared" si="2"/>
        <v>35</v>
      </c>
      <c r="O43" s="7">
        <v>70</v>
      </c>
      <c r="P43" s="7">
        <f t="shared" si="4"/>
        <v>6160</v>
      </c>
      <c r="Q43" s="7">
        <f t="shared" si="5"/>
        <v>12320</v>
      </c>
      <c r="R43" s="6">
        <f t="shared" si="3"/>
        <v>176</v>
      </c>
      <c r="AT43" s="2">
        <v>14</v>
      </c>
      <c r="AU43" s="2">
        <v>6</v>
      </c>
      <c r="AV43" s="2">
        <v>30</v>
      </c>
      <c r="AW43" s="2">
        <v>42</v>
      </c>
      <c r="AX43" s="2">
        <v>21</v>
      </c>
      <c r="AY43" s="2">
        <v>23</v>
      </c>
      <c r="AZ43" s="2">
        <v>19</v>
      </c>
      <c r="BA43" s="2">
        <v>9</v>
      </c>
      <c r="BB43" s="2">
        <v>10</v>
      </c>
      <c r="BC43" s="2">
        <v>2</v>
      </c>
    </row>
    <row r="44" spans="1:61" ht="50.1" customHeight="1" x14ac:dyDescent="0.25">
      <c r="A44" t="s">
        <v>259</v>
      </c>
      <c r="B44" t="s">
        <v>75</v>
      </c>
      <c r="D44" t="s">
        <v>13</v>
      </c>
      <c r="E44" t="s">
        <v>121</v>
      </c>
      <c r="F44" t="s">
        <v>15</v>
      </c>
      <c r="G44" t="s">
        <v>111</v>
      </c>
      <c r="H44" t="s">
        <v>144</v>
      </c>
      <c r="I44" t="s">
        <v>257</v>
      </c>
      <c r="J44" t="s">
        <v>19</v>
      </c>
      <c r="K44" t="s">
        <v>258</v>
      </c>
      <c r="L44" t="s">
        <v>260</v>
      </c>
      <c r="M44" t="s">
        <v>76</v>
      </c>
      <c r="N44" s="7">
        <f t="shared" si="2"/>
        <v>25</v>
      </c>
      <c r="O44" s="7">
        <v>50</v>
      </c>
      <c r="P44" s="7">
        <f t="shared" si="4"/>
        <v>4050</v>
      </c>
      <c r="Q44" s="7">
        <f t="shared" si="5"/>
        <v>8100</v>
      </c>
      <c r="R44" s="6">
        <f t="shared" si="3"/>
        <v>162</v>
      </c>
      <c r="AT44" s="2">
        <v>8</v>
      </c>
      <c r="AU44" s="2">
        <v>4</v>
      </c>
      <c r="AV44" s="2">
        <v>26</v>
      </c>
      <c r="AW44" s="2">
        <v>35</v>
      </c>
      <c r="AX44" s="2">
        <v>10</v>
      </c>
      <c r="AY44" s="2">
        <v>32</v>
      </c>
      <c r="AZ44" s="2">
        <v>21</v>
      </c>
      <c r="BA44" s="2">
        <v>4</v>
      </c>
      <c r="BB44" s="2">
        <v>18</v>
      </c>
      <c r="BC44" s="2">
        <v>4</v>
      </c>
    </row>
    <row r="45" spans="1:61" ht="50.1" customHeight="1" x14ac:dyDescent="0.25">
      <c r="A45" t="s">
        <v>259</v>
      </c>
      <c r="B45" t="s">
        <v>262</v>
      </c>
      <c r="D45" t="s">
        <v>13</v>
      </c>
      <c r="E45" t="s">
        <v>121</v>
      </c>
      <c r="F45" t="s">
        <v>15</v>
      </c>
      <c r="G45" t="s">
        <v>111</v>
      </c>
      <c r="H45" t="s">
        <v>144</v>
      </c>
      <c r="I45" t="s">
        <v>257</v>
      </c>
      <c r="J45" t="s">
        <v>19</v>
      </c>
      <c r="K45" t="s">
        <v>261</v>
      </c>
      <c r="L45" t="s">
        <v>260</v>
      </c>
      <c r="M45" t="s">
        <v>263</v>
      </c>
      <c r="N45" s="7">
        <f t="shared" si="2"/>
        <v>25</v>
      </c>
      <c r="O45" s="7">
        <v>50</v>
      </c>
      <c r="P45" s="7">
        <f t="shared" si="4"/>
        <v>3400</v>
      </c>
      <c r="Q45" s="7">
        <f t="shared" si="5"/>
        <v>6800</v>
      </c>
      <c r="R45" s="6">
        <f t="shared" si="3"/>
        <v>136</v>
      </c>
      <c r="AT45" s="2">
        <v>7</v>
      </c>
      <c r="AU45" s="2">
        <v>4</v>
      </c>
      <c r="AV45" s="2">
        <v>18</v>
      </c>
      <c r="AW45" s="2">
        <v>31</v>
      </c>
      <c r="AX45" s="2">
        <v>4</v>
      </c>
      <c r="AY45" s="2">
        <v>29</v>
      </c>
      <c r="AZ45" s="2">
        <v>20</v>
      </c>
      <c r="BA45" s="2">
        <v>4</v>
      </c>
      <c r="BB45" s="2">
        <v>16</v>
      </c>
      <c r="BC45" s="2">
        <v>3</v>
      </c>
    </row>
    <row r="46" spans="1:61" ht="50.1" customHeight="1" x14ac:dyDescent="0.25">
      <c r="A46" t="s">
        <v>265</v>
      </c>
      <c r="B46" t="s">
        <v>214</v>
      </c>
      <c r="D46" t="s">
        <v>13</v>
      </c>
      <c r="E46" t="s">
        <v>121</v>
      </c>
      <c r="F46" t="s">
        <v>15</v>
      </c>
      <c r="G46" t="s">
        <v>111</v>
      </c>
      <c r="H46" t="s">
        <v>144</v>
      </c>
      <c r="I46" t="s">
        <v>212</v>
      </c>
      <c r="J46" t="s">
        <v>19</v>
      </c>
      <c r="K46" t="s">
        <v>264</v>
      </c>
      <c r="L46" t="s">
        <v>266</v>
      </c>
      <c r="M46" t="s">
        <v>215</v>
      </c>
      <c r="N46" s="7">
        <f t="shared" si="2"/>
        <v>25</v>
      </c>
      <c r="O46" s="7">
        <v>50</v>
      </c>
      <c r="P46" s="7">
        <f t="shared" si="4"/>
        <v>17250</v>
      </c>
      <c r="Q46" s="7">
        <f t="shared" si="5"/>
        <v>34500</v>
      </c>
      <c r="R46" s="6">
        <f t="shared" si="3"/>
        <v>690</v>
      </c>
      <c r="AT46" s="2">
        <v>13</v>
      </c>
      <c r="AV46" s="2">
        <v>91</v>
      </c>
      <c r="AW46" s="2">
        <v>113</v>
      </c>
      <c r="AX46" s="2">
        <v>68</v>
      </c>
      <c r="AY46" s="2">
        <v>141</v>
      </c>
      <c r="AZ46" s="2">
        <v>101</v>
      </c>
      <c r="BA46" s="2">
        <v>88</v>
      </c>
      <c r="BB46" s="2">
        <v>47</v>
      </c>
      <c r="BC46" s="2">
        <v>28</v>
      </c>
    </row>
    <row r="47" spans="1:61" ht="50.1" customHeight="1" x14ac:dyDescent="0.25">
      <c r="A47" t="s">
        <v>270</v>
      </c>
      <c r="B47" t="s">
        <v>75</v>
      </c>
      <c r="D47" t="s">
        <v>13</v>
      </c>
      <c r="E47" t="s">
        <v>121</v>
      </c>
      <c r="F47" t="s">
        <v>15</v>
      </c>
      <c r="G47" t="s">
        <v>111</v>
      </c>
      <c r="H47" t="s">
        <v>144</v>
      </c>
      <c r="I47" t="s">
        <v>267</v>
      </c>
      <c r="J47" t="s">
        <v>19</v>
      </c>
      <c r="K47" t="s">
        <v>269</v>
      </c>
      <c r="L47" t="s">
        <v>268</v>
      </c>
      <c r="M47" t="s">
        <v>76</v>
      </c>
      <c r="N47" s="7">
        <f t="shared" si="2"/>
        <v>20</v>
      </c>
      <c r="O47" s="7">
        <v>40</v>
      </c>
      <c r="P47" s="7">
        <f t="shared" si="4"/>
        <v>2240</v>
      </c>
      <c r="Q47" s="7">
        <f t="shared" si="5"/>
        <v>4480</v>
      </c>
      <c r="R47" s="6">
        <f t="shared" si="3"/>
        <v>112</v>
      </c>
      <c r="AT47" s="2">
        <v>13</v>
      </c>
      <c r="AU47" s="2">
        <v>2</v>
      </c>
      <c r="AV47" s="2">
        <v>9</v>
      </c>
      <c r="AW47" s="2">
        <v>23</v>
      </c>
      <c r="AX47" s="2">
        <v>12</v>
      </c>
      <c r="AY47" s="2">
        <v>18</v>
      </c>
      <c r="AZ47" s="2">
        <v>13</v>
      </c>
      <c r="BA47" s="2">
        <v>11</v>
      </c>
      <c r="BB47" s="2">
        <v>5</v>
      </c>
      <c r="BC47" s="2">
        <v>6</v>
      </c>
    </row>
    <row r="48" spans="1:61" ht="50.1" customHeight="1" x14ac:dyDescent="0.25">
      <c r="A48" t="s">
        <v>273</v>
      </c>
      <c r="B48" t="s">
        <v>75</v>
      </c>
      <c r="D48" t="s">
        <v>13</v>
      </c>
      <c r="E48" t="s">
        <v>121</v>
      </c>
      <c r="F48" t="s">
        <v>15</v>
      </c>
      <c r="G48" t="s">
        <v>111</v>
      </c>
      <c r="H48" t="s">
        <v>164</v>
      </c>
      <c r="I48" t="s">
        <v>124</v>
      </c>
      <c r="J48" t="s">
        <v>19</v>
      </c>
      <c r="K48" t="s">
        <v>275</v>
      </c>
      <c r="L48" t="s">
        <v>274</v>
      </c>
      <c r="M48" t="s">
        <v>76</v>
      </c>
      <c r="N48" s="7">
        <f t="shared" si="2"/>
        <v>27.5</v>
      </c>
      <c r="O48" s="7">
        <v>55</v>
      </c>
      <c r="P48" s="7">
        <f t="shared" si="4"/>
        <v>495</v>
      </c>
      <c r="Q48" s="7">
        <f t="shared" si="5"/>
        <v>990</v>
      </c>
      <c r="R48" s="6">
        <f t="shared" si="3"/>
        <v>18</v>
      </c>
      <c r="AI48" s="2">
        <v>12</v>
      </c>
      <c r="AJ48" s="2">
        <v>2</v>
      </c>
      <c r="AK48" s="2">
        <v>1</v>
      </c>
      <c r="AN48" s="2">
        <v>3</v>
      </c>
    </row>
    <row r="49" spans="1:60" ht="50.1" customHeight="1" x14ac:dyDescent="0.25">
      <c r="A49" t="s">
        <v>276</v>
      </c>
      <c r="B49" t="s">
        <v>279</v>
      </c>
      <c r="D49" t="s">
        <v>13</v>
      </c>
      <c r="E49" t="s">
        <v>121</v>
      </c>
      <c r="F49" t="s">
        <v>15</v>
      </c>
      <c r="G49" t="s">
        <v>111</v>
      </c>
      <c r="H49" t="s">
        <v>164</v>
      </c>
      <c r="I49" t="s">
        <v>124</v>
      </c>
      <c r="J49" t="s">
        <v>19</v>
      </c>
      <c r="K49" t="s">
        <v>278</v>
      </c>
      <c r="L49" t="s">
        <v>277</v>
      </c>
      <c r="M49" t="s">
        <v>280</v>
      </c>
      <c r="N49" s="7">
        <f t="shared" si="2"/>
        <v>27.5</v>
      </c>
      <c r="O49" s="7">
        <v>55</v>
      </c>
      <c r="P49" s="7">
        <f t="shared" si="4"/>
        <v>1457.5</v>
      </c>
      <c r="Q49" s="7">
        <f t="shared" si="5"/>
        <v>2915</v>
      </c>
      <c r="R49" s="6">
        <f t="shared" si="3"/>
        <v>53</v>
      </c>
      <c r="AI49" s="2">
        <v>11</v>
      </c>
      <c r="AJ49" s="2">
        <v>17</v>
      </c>
      <c r="AK49" s="2">
        <v>10</v>
      </c>
      <c r="AL49" s="2">
        <v>7</v>
      </c>
      <c r="AM49" s="2">
        <v>5</v>
      </c>
      <c r="AN49" s="2">
        <v>3</v>
      </c>
    </row>
    <row r="50" spans="1:60" ht="50.1" customHeight="1" x14ac:dyDescent="0.25">
      <c r="A50" t="s">
        <v>286</v>
      </c>
      <c r="B50" t="s">
        <v>119</v>
      </c>
      <c r="D50" t="s">
        <v>13</v>
      </c>
      <c r="E50" t="s">
        <v>284</v>
      </c>
      <c r="F50" t="s">
        <v>15</v>
      </c>
      <c r="G50" t="s">
        <v>16</v>
      </c>
      <c r="H50" t="s">
        <v>125</v>
      </c>
      <c r="I50" t="s">
        <v>285</v>
      </c>
      <c r="J50" t="s">
        <v>19</v>
      </c>
      <c r="K50" t="s">
        <v>288</v>
      </c>
      <c r="L50" t="s">
        <v>287</v>
      </c>
      <c r="M50" t="s">
        <v>120</v>
      </c>
      <c r="N50" s="7">
        <f t="shared" si="2"/>
        <v>22.5</v>
      </c>
      <c r="O50" s="7">
        <v>45</v>
      </c>
      <c r="P50" s="7">
        <f t="shared" si="4"/>
        <v>270</v>
      </c>
      <c r="Q50" s="7">
        <f t="shared" si="5"/>
        <v>540</v>
      </c>
      <c r="R50" s="6">
        <f t="shared" si="3"/>
        <v>12</v>
      </c>
      <c r="Z50" s="2">
        <v>0</v>
      </c>
      <c r="AA50" s="2">
        <v>0</v>
      </c>
      <c r="AB50" s="2">
        <v>0</v>
      </c>
      <c r="AC50" s="2">
        <v>0</v>
      </c>
      <c r="AD50" s="2">
        <v>12</v>
      </c>
      <c r="AE50" s="2">
        <v>0</v>
      </c>
      <c r="AF50" s="2">
        <v>0</v>
      </c>
      <c r="AG50" s="2">
        <v>0</v>
      </c>
    </row>
    <row r="51" spans="1:60" ht="50.1" customHeight="1" x14ac:dyDescent="0.25">
      <c r="A51" t="s">
        <v>290</v>
      </c>
      <c r="B51" t="s">
        <v>292</v>
      </c>
      <c r="D51" t="s">
        <v>13</v>
      </c>
      <c r="E51" t="s">
        <v>284</v>
      </c>
      <c r="F51" t="s">
        <v>15</v>
      </c>
      <c r="G51" t="s">
        <v>53</v>
      </c>
      <c r="H51" t="s">
        <v>283</v>
      </c>
      <c r="I51" t="s">
        <v>135</v>
      </c>
      <c r="J51" t="s">
        <v>19</v>
      </c>
      <c r="K51" t="s">
        <v>291</v>
      </c>
      <c r="L51" t="s">
        <v>135</v>
      </c>
      <c r="M51" t="s">
        <v>293</v>
      </c>
      <c r="N51" s="7">
        <f t="shared" si="2"/>
        <v>30</v>
      </c>
      <c r="O51" s="7">
        <v>60</v>
      </c>
      <c r="P51" s="7">
        <f t="shared" si="4"/>
        <v>2490</v>
      </c>
      <c r="Q51" s="7">
        <f t="shared" si="5"/>
        <v>4980</v>
      </c>
      <c r="R51" s="6">
        <f t="shared" si="3"/>
        <v>83</v>
      </c>
      <c r="AN51" s="2">
        <v>10</v>
      </c>
      <c r="AO51" s="2">
        <v>19</v>
      </c>
      <c r="AP51" s="2">
        <v>13</v>
      </c>
      <c r="AQ51" s="2">
        <v>15</v>
      </c>
      <c r="AR51" s="2">
        <v>17</v>
      </c>
      <c r="AS51" s="2">
        <v>9</v>
      </c>
    </row>
    <row r="52" spans="1:60" ht="50.1" customHeight="1" x14ac:dyDescent="0.25">
      <c r="A52" t="s">
        <v>296</v>
      </c>
      <c r="B52" t="s">
        <v>83</v>
      </c>
      <c r="D52" t="s">
        <v>13</v>
      </c>
      <c r="E52" t="s">
        <v>284</v>
      </c>
      <c r="F52" t="s">
        <v>15</v>
      </c>
      <c r="G52" t="s">
        <v>53</v>
      </c>
      <c r="H52" t="s">
        <v>283</v>
      </c>
      <c r="I52" t="s">
        <v>294</v>
      </c>
      <c r="J52" t="s">
        <v>19</v>
      </c>
      <c r="K52" t="s">
        <v>295</v>
      </c>
      <c r="L52" t="s">
        <v>297</v>
      </c>
      <c r="M52" t="s">
        <v>84</v>
      </c>
      <c r="N52" s="7">
        <f t="shared" si="2"/>
        <v>32.5</v>
      </c>
      <c r="O52" s="7">
        <v>65</v>
      </c>
      <c r="P52" s="7">
        <f t="shared" si="4"/>
        <v>552.5</v>
      </c>
      <c r="Q52" s="7">
        <f t="shared" si="5"/>
        <v>1105</v>
      </c>
      <c r="R52" s="6">
        <f t="shared" si="3"/>
        <v>17</v>
      </c>
      <c r="AX52" s="2">
        <v>0</v>
      </c>
      <c r="AY52" s="2">
        <v>0</v>
      </c>
      <c r="AZ52" s="2">
        <v>1</v>
      </c>
      <c r="BA52" s="2">
        <v>5</v>
      </c>
      <c r="BB52" s="2">
        <v>2</v>
      </c>
      <c r="BC52" s="2">
        <v>4</v>
      </c>
      <c r="BE52" s="2">
        <v>3</v>
      </c>
      <c r="BF52" s="2">
        <v>2</v>
      </c>
      <c r="BH52" s="2">
        <v>0</v>
      </c>
    </row>
    <row r="53" spans="1:60" ht="50.1" customHeight="1" x14ac:dyDescent="0.25">
      <c r="A53" t="s">
        <v>299</v>
      </c>
      <c r="B53" t="s">
        <v>271</v>
      </c>
      <c r="D53" t="s">
        <v>13</v>
      </c>
      <c r="E53" t="s">
        <v>284</v>
      </c>
      <c r="F53" t="s">
        <v>15</v>
      </c>
      <c r="G53" t="s">
        <v>53</v>
      </c>
      <c r="H53" t="s">
        <v>283</v>
      </c>
      <c r="I53" t="s">
        <v>298</v>
      </c>
      <c r="J53" t="s">
        <v>19</v>
      </c>
      <c r="K53" t="s">
        <v>304</v>
      </c>
      <c r="L53" t="s">
        <v>300</v>
      </c>
      <c r="M53" t="s">
        <v>272</v>
      </c>
      <c r="N53" s="7">
        <f t="shared" si="2"/>
        <v>32.5</v>
      </c>
      <c r="O53" s="7">
        <v>65</v>
      </c>
      <c r="P53" s="7">
        <f t="shared" si="4"/>
        <v>7637.5</v>
      </c>
      <c r="Q53" s="7">
        <f t="shared" si="5"/>
        <v>15275</v>
      </c>
      <c r="R53" s="6">
        <f t="shared" si="3"/>
        <v>235</v>
      </c>
      <c r="AX53" s="2">
        <v>27</v>
      </c>
      <c r="AY53" s="2">
        <v>11</v>
      </c>
      <c r="AZ53" s="2">
        <v>36</v>
      </c>
      <c r="BA53" s="2">
        <v>44</v>
      </c>
      <c r="BB53" s="2">
        <v>15</v>
      </c>
      <c r="BC53" s="2">
        <v>36</v>
      </c>
      <c r="BD53" s="2">
        <v>12</v>
      </c>
      <c r="BE53" s="2">
        <v>33</v>
      </c>
      <c r="BF53" s="2">
        <v>20</v>
      </c>
      <c r="BH53" s="2">
        <v>1</v>
      </c>
    </row>
    <row r="54" spans="1:60" ht="50.1" customHeight="1" x14ac:dyDescent="0.25">
      <c r="A54" t="s">
        <v>301</v>
      </c>
      <c r="B54" t="s">
        <v>133</v>
      </c>
      <c r="D54" t="s">
        <v>13</v>
      </c>
      <c r="E54" t="s">
        <v>284</v>
      </c>
      <c r="F54" t="s">
        <v>15</v>
      </c>
      <c r="G54" t="s">
        <v>53</v>
      </c>
      <c r="H54" t="s">
        <v>283</v>
      </c>
      <c r="I54" t="s">
        <v>298</v>
      </c>
      <c r="J54" t="s">
        <v>19</v>
      </c>
      <c r="K54" t="s">
        <v>303</v>
      </c>
      <c r="L54" t="s">
        <v>302</v>
      </c>
      <c r="M54" t="s">
        <v>134</v>
      </c>
      <c r="N54" s="7">
        <f t="shared" si="2"/>
        <v>37.5</v>
      </c>
      <c r="O54" s="7">
        <v>75</v>
      </c>
      <c r="P54" s="7">
        <f t="shared" si="4"/>
        <v>3487.5</v>
      </c>
      <c r="Q54" s="7">
        <f t="shared" si="5"/>
        <v>6975</v>
      </c>
      <c r="R54" s="6">
        <f t="shared" si="3"/>
        <v>93</v>
      </c>
      <c r="AX54" s="2">
        <v>30</v>
      </c>
      <c r="BA54" s="2">
        <v>33</v>
      </c>
      <c r="BC54" s="2">
        <v>16</v>
      </c>
      <c r="BF54" s="2">
        <v>14</v>
      </c>
    </row>
    <row r="55" spans="1:60" ht="50.1" customHeight="1" x14ac:dyDescent="0.25">
      <c r="A55" t="s">
        <v>306</v>
      </c>
      <c r="B55" t="s">
        <v>281</v>
      </c>
      <c r="D55" t="s">
        <v>13</v>
      </c>
      <c r="E55" t="s">
        <v>284</v>
      </c>
      <c r="F55" t="s">
        <v>15</v>
      </c>
      <c r="G55" t="s">
        <v>111</v>
      </c>
      <c r="H55" t="s">
        <v>125</v>
      </c>
      <c r="I55" t="s">
        <v>305</v>
      </c>
      <c r="J55" t="s">
        <v>19</v>
      </c>
      <c r="K55" t="s">
        <v>308</v>
      </c>
      <c r="L55" t="s">
        <v>307</v>
      </c>
      <c r="M55" t="s">
        <v>282</v>
      </c>
      <c r="N55" s="7">
        <f t="shared" si="2"/>
        <v>24</v>
      </c>
      <c r="O55" s="7">
        <v>48</v>
      </c>
      <c r="P55" s="7">
        <f t="shared" si="4"/>
        <v>672</v>
      </c>
      <c r="Q55" s="7">
        <f t="shared" si="5"/>
        <v>1344</v>
      </c>
      <c r="R55" s="6">
        <f t="shared" si="3"/>
        <v>28</v>
      </c>
      <c r="AT55" s="2">
        <v>8</v>
      </c>
      <c r="AU55" s="2">
        <v>1</v>
      </c>
      <c r="AW55" s="2">
        <v>3</v>
      </c>
      <c r="BA55" s="2">
        <v>2</v>
      </c>
      <c r="BB55" s="2">
        <v>9</v>
      </c>
      <c r="BC55" s="2">
        <v>5</v>
      </c>
    </row>
    <row r="56" spans="1:60" ht="50.1" customHeight="1" x14ac:dyDescent="0.25">
      <c r="A56" t="s">
        <v>310</v>
      </c>
      <c r="B56" t="s">
        <v>239</v>
      </c>
      <c r="D56" t="s">
        <v>13</v>
      </c>
      <c r="E56" t="s">
        <v>284</v>
      </c>
      <c r="F56" t="s">
        <v>15</v>
      </c>
      <c r="G56" t="s">
        <v>111</v>
      </c>
      <c r="H56" t="s">
        <v>125</v>
      </c>
      <c r="I56" t="s">
        <v>309</v>
      </c>
      <c r="J56" t="s">
        <v>19</v>
      </c>
      <c r="K56" t="s">
        <v>312</v>
      </c>
      <c r="L56" t="s">
        <v>311</v>
      </c>
      <c r="M56" t="s">
        <v>240</v>
      </c>
      <c r="N56" s="7">
        <f t="shared" si="2"/>
        <v>24</v>
      </c>
      <c r="O56" s="7">
        <v>48</v>
      </c>
      <c r="P56" s="7">
        <f t="shared" si="4"/>
        <v>1608</v>
      </c>
      <c r="Q56" s="7">
        <f t="shared" si="5"/>
        <v>3216</v>
      </c>
      <c r="R56" s="6">
        <f t="shared" si="3"/>
        <v>67</v>
      </c>
      <c r="AT56" s="2">
        <v>7</v>
      </c>
      <c r="AU56" s="2">
        <v>1</v>
      </c>
      <c r="AV56" s="2">
        <v>13</v>
      </c>
      <c r="AW56" s="2">
        <v>13</v>
      </c>
      <c r="AX56" s="2">
        <v>2</v>
      </c>
      <c r="AY56" s="2">
        <v>9</v>
      </c>
      <c r="AZ56" s="2">
        <v>11</v>
      </c>
      <c r="BB56" s="2">
        <v>10</v>
      </c>
      <c r="BC56" s="2">
        <v>1</v>
      </c>
    </row>
    <row r="57" spans="1:60" ht="50.1" customHeight="1" x14ac:dyDescent="0.25">
      <c r="A57" t="s">
        <v>314</v>
      </c>
      <c r="B57" t="s">
        <v>109</v>
      </c>
      <c r="D57" t="s">
        <v>13</v>
      </c>
      <c r="E57" t="s">
        <v>284</v>
      </c>
      <c r="F57" t="s">
        <v>15</v>
      </c>
      <c r="G57" t="s">
        <v>111</v>
      </c>
      <c r="H57" t="s">
        <v>125</v>
      </c>
      <c r="I57" t="s">
        <v>289</v>
      </c>
      <c r="J57" t="s">
        <v>19</v>
      </c>
      <c r="K57" t="s">
        <v>316</v>
      </c>
      <c r="L57" t="s">
        <v>315</v>
      </c>
      <c r="M57" t="s">
        <v>110</v>
      </c>
      <c r="N57" s="7">
        <f t="shared" si="2"/>
        <v>27.5</v>
      </c>
      <c r="O57" s="7">
        <v>55</v>
      </c>
      <c r="P57" s="7">
        <f t="shared" si="4"/>
        <v>1072.5</v>
      </c>
      <c r="Q57" s="7">
        <f t="shared" si="5"/>
        <v>2145</v>
      </c>
      <c r="R57" s="6">
        <f t="shared" si="3"/>
        <v>39</v>
      </c>
      <c r="AI57" s="2">
        <v>11</v>
      </c>
      <c r="AJ57" s="2">
        <v>6</v>
      </c>
      <c r="AK57" s="2">
        <v>10</v>
      </c>
      <c r="AL57" s="2">
        <v>9</v>
      </c>
      <c r="AM57" s="2">
        <v>3</v>
      </c>
    </row>
    <row r="58" spans="1:60" ht="50.1" customHeight="1" x14ac:dyDescent="0.25">
      <c r="A58" t="s">
        <v>314</v>
      </c>
      <c r="B58" t="s">
        <v>75</v>
      </c>
      <c r="D58" t="s">
        <v>13</v>
      </c>
      <c r="E58" t="s">
        <v>284</v>
      </c>
      <c r="F58" t="s">
        <v>15</v>
      </c>
      <c r="G58" t="s">
        <v>111</v>
      </c>
      <c r="H58" t="s">
        <v>125</v>
      </c>
      <c r="I58" t="s">
        <v>289</v>
      </c>
      <c r="J58" t="s">
        <v>19</v>
      </c>
      <c r="K58" t="s">
        <v>313</v>
      </c>
      <c r="L58" t="s">
        <v>315</v>
      </c>
      <c r="M58" t="s">
        <v>76</v>
      </c>
      <c r="N58" s="7">
        <f t="shared" si="2"/>
        <v>27.5</v>
      </c>
      <c r="O58" s="7">
        <v>55</v>
      </c>
      <c r="P58" s="7">
        <f t="shared" si="4"/>
        <v>2310</v>
      </c>
      <c r="Q58" s="7">
        <f t="shared" si="5"/>
        <v>4620</v>
      </c>
      <c r="R58" s="6">
        <f t="shared" si="3"/>
        <v>84</v>
      </c>
      <c r="T58" s="2" t="s">
        <v>325</v>
      </c>
      <c r="AI58" s="2">
        <v>12</v>
      </c>
      <c r="AJ58" s="2">
        <v>14</v>
      </c>
      <c r="AK58" s="2">
        <v>23</v>
      </c>
      <c r="AL58" s="2">
        <v>18</v>
      </c>
      <c r="AM58" s="2">
        <v>17</v>
      </c>
    </row>
    <row r="59" spans="1:60" ht="50.1" customHeight="1" x14ac:dyDescent="0.25">
      <c r="A59" t="s">
        <v>317</v>
      </c>
      <c r="B59" t="s">
        <v>320</v>
      </c>
      <c r="D59" t="s">
        <v>13</v>
      </c>
      <c r="E59" t="s">
        <v>284</v>
      </c>
      <c r="F59" t="s">
        <v>15</v>
      </c>
      <c r="G59" t="s">
        <v>111</v>
      </c>
      <c r="H59" t="s">
        <v>283</v>
      </c>
      <c r="I59" t="s">
        <v>298</v>
      </c>
      <c r="J59" t="s">
        <v>19</v>
      </c>
      <c r="K59" t="s">
        <v>319</v>
      </c>
      <c r="L59" t="s">
        <v>318</v>
      </c>
      <c r="M59" t="s">
        <v>321</v>
      </c>
      <c r="N59" s="7">
        <f t="shared" si="2"/>
        <v>37.5</v>
      </c>
      <c r="O59" s="7">
        <v>75</v>
      </c>
      <c r="P59" s="7">
        <f t="shared" si="4"/>
        <v>5475</v>
      </c>
      <c r="Q59" s="7">
        <f t="shared" si="5"/>
        <v>10950</v>
      </c>
      <c r="R59" s="6">
        <f t="shared" si="3"/>
        <v>146</v>
      </c>
      <c r="AT59" s="2">
        <v>13</v>
      </c>
      <c r="AU59" s="2">
        <v>7</v>
      </c>
      <c r="AV59" s="2">
        <v>22</v>
      </c>
      <c r="AW59" s="2">
        <v>30</v>
      </c>
      <c r="AX59" s="2">
        <v>22</v>
      </c>
      <c r="AY59" s="2">
        <v>26</v>
      </c>
      <c r="AZ59" s="2">
        <v>19</v>
      </c>
      <c r="BA59" s="2">
        <v>6</v>
      </c>
      <c r="BB59" s="2">
        <v>1</v>
      </c>
    </row>
    <row r="60" spans="1:60" x14ac:dyDescent="0.25">
      <c r="N60" s="7">
        <f t="shared" si="2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2024-02-01T13:52:13Z</dcterms:created>
  <dcterms:modified xsi:type="dcterms:W3CDTF">2024-02-08T11:41:22Z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66dd71-de01-456b-8d09-2134e8a9d8ec_Enabled">
    <vt:lpwstr>true</vt:lpwstr>
  </property>
  <property fmtid="{D5CDD505-2E9C-101B-9397-08002B2CF9AE}" pid="3" name="MSIP_Label_3c66dd71-de01-456b-8d09-2134e8a9d8ec_SetDate">
    <vt:lpwstr>2024-02-01T13:13:22Z</vt:lpwstr>
  </property>
  <property fmtid="{D5CDD505-2E9C-101B-9397-08002B2CF9AE}" pid="4" name="MSIP_Label_3c66dd71-de01-456b-8d09-2134e8a9d8ec_Method">
    <vt:lpwstr>Standard</vt:lpwstr>
  </property>
  <property fmtid="{D5CDD505-2E9C-101B-9397-08002B2CF9AE}" pid="5" name="MSIP_Label_3c66dd71-de01-456b-8d09-2134e8a9d8ec_Name">
    <vt:lpwstr>defa4170-0d19-0005-0004-bc88714345d2</vt:lpwstr>
  </property>
  <property fmtid="{D5CDD505-2E9C-101B-9397-08002B2CF9AE}" pid="6" name="MSIP_Label_3c66dd71-de01-456b-8d09-2134e8a9d8ec_SiteId">
    <vt:lpwstr>36265b03-de2b-4852-b8c0-8c410c9de92b</vt:lpwstr>
  </property>
  <property fmtid="{D5CDD505-2E9C-101B-9397-08002B2CF9AE}" pid="7" name="MSIP_Label_3c66dd71-de01-456b-8d09-2134e8a9d8ec_ActionId">
    <vt:lpwstr>7bf5a748-54c0-40c3-a877-91764441f180</vt:lpwstr>
  </property>
  <property fmtid="{D5CDD505-2E9C-101B-9397-08002B2CF9AE}" pid="8" name="MSIP_Label_3c66dd71-de01-456b-8d09-2134e8a9d8ec_ContentBits">
    <vt:lpwstr>0</vt:lpwstr>
  </property>
</Properties>
</file>